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Memorandum" sheetId="2" r:id="rId1"/>
    <sheet name="Agenda" sheetId="3" r:id="rId2"/>
    <sheet name="Budget Reconciliation" sheetId="1" r:id="rId3"/>
  </sheets>
  <calcPr calcId="124519" iterateCount="1"/>
</workbook>
</file>

<file path=xl/calcChain.xml><?xml version="1.0" encoding="utf-8"?>
<calcChain xmlns="http://schemas.openxmlformats.org/spreadsheetml/2006/main">
  <c r="BE87" i="1"/>
  <c r="AU85"/>
  <c r="AM85"/>
  <c r="AI85"/>
  <c r="AE85"/>
  <c r="Y85"/>
  <c r="Z85" s="1"/>
  <c r="AA85" s="1"/>
  <c r="V85"/>
  <c r="W85" s="1"/>
  <c r="U85"/>
  <c r="N85"/>
  <c r="O85" s="1"/>
  <c r="M85"/>
  <c r="I85"/>
  <c r="J85" s="1"/>
  <c r="K85" s="1"/>
  <c r="E85"/>
  <c r="F85" s="1"/>
  <c r="G85" s="1"/>
  <c r="AU84"/>
  <c r="AT84"/>
  <c r="AO84"/>
  <c r="AP84" s="1"/>
  <c r="AQ84" s="1"/>
  <c r="AL84"/>
  <c r="AM84" s="1"/>
  <c r="AH84"/>
  <c r="AI84" s="1"/>
  <c r="AD84"/>
  <c r="AE84" s="1"/>
  <c r="Z84"/>
  <c r="AA84" s="1"/>
  <c r="V84"/>
  <c r="W84" s="1"/>
  <c r="R84"/>
  <c r="S84" s="1"/>
  <c r="N84"/>
  <c r="O84" s="1"/>
  <c r="J84"/>
  <c r="K84" s="1"/>
  <c r="F84"/>
  <c r="G84" s="1"/>
  <c r="AT83"/>
  <c r="AU83" s="1"/>
  <c r="AO83"/>
  <c r="AP83" s="1"/>
  <c r="AQ83" s="1"/>
  <c r="AM83"/>
  <c r="AL83"/>
  <c r="AH83"/>
  <c r="AI83" s="1"/>
  <c r="AE83"/>
  <c r="AD83"/>
  <c r="Z83"/>
  <c r="AA83" s="1"/>
  <c r="W83"/>
  <c r="V83"/>
  <c r="R83"/>
  <c r="S83" s="1"/>
  <c r="O83"/>
  <c r="N83"/>
  <c r="J83"/>
  <c r="K83" s="1"/>
  <c r="G83"/>
  <c r="F83"/>
  <c r="BC82"/>
  <c r="AT82"/>
  <c r="AU82" s="1"/>
  <c r="AO82"/>
  <c r="AP82" s="1"/>
  <c r="AQ82" s="1"/>
  <c r="AM82"/>
  <c r="AL82"/>
  <c r="AH82"/>
  <c r="AI82" s="1"/>
  <c r="AE82"/>
  <c r="AD82"/>
  <c r="Z82"/>
  <c r="AA82" s="1"/>
  <c r="W82"/>
  <c r="V82"/>
  <c r="R82"/>
  <c r="S82" s="1"/>
  <c r="O82"/>
  <c r="N82"/>
  <c r="J82"/>
  <c r="K82" s="1"/>
  <c r="G82"/>
  <c r="F82"/>
  <c r="AT81"/>
  <c r="AU81" s="1"/>
  <c r="AL81"/>
  <c r="AM81" s="1"/>
  <c r="AH81"/>
  <c r="AI81" s="1"/>
  <c r="AD81"/>
  <c r="AE81" s="1"/>
  <c r="Z81"/>
  <c r="AA81" s="1"/>
  <c r="V81"/>
  <c r="W81" s="1"/>
  <c r="R81"/>
  <c r="S81" s="1"/>
  <c r="N81"/>
  <c r="O81" s="1"/>
  <c r="J81"/>
  <c r="K81" s="1"/>
  <c r="F81"/>
  <c r="G81" s="1"/>
  <c r="AT80"/>
  <c r="AU80" s="1"/>
  <c r="AL80"/>
  <c r="AM80" s="1"/>
  <c r="AI80"/>
  <c r="AH80"/>
  <c r="AD80"/>
  <c r="AE80" s="1"/>
  <c r="AA80"/>
  <c r="Z80"/>
  <c r="V80"/>
  <c r="W80" s="1"/>
  <c r="S80"/>
  <c r="R80"/>
  <c r="N80"/>
  <c r="O80" s="1"/>
  <c r="K80"/>
  <c r="J80"/>
  <c r="F80"/>
  <c r="G80" s="1"/>
  <c r="AU79"/>
  <c r="AT79"/>
  <c r="AO79"/>
  <c r="AP79" s="1"/>
  <c r="AQ79" s="1"/>
  <c r="AL79"/>
  <c r="AM79" s="1"/>
  <c r="AH79"/>
  <c r="AI79" s="1"/>
  <c r="AD79"/>
  <c r="AE79" s="1"/>
  <c r="Z79"/>
  <c r="AA79" s="1"/>
  <c r="V79"/>
  <c r="W79" s="1"/>
  <c r="R79"/>
  <c r="S79" s="1"/>
  <c r="N79"/>
  <c r="O79" s="1"/>
  <c r="J79"/>
  <c r="K79" s="1"/>
  <c r="F79"/>
  <c r="G79" s="1"/>
  <c r="AT78"/>
  <c r="AU78" s="1"/>
  <c r="AO78"/>
  <c r="AP78" s="1"/>
  <c r="AQ78" s="1"/>
  <c r="AM78"/>
  <c r="AL78"/>
  <c r="AH78"/>
  <c r="AI78" s="1"/>
  <c r="AE78"/>
  <c r="AD78"/>
  <c r="Z78"/>
  <c r="AA78" s="1"/>
  <c r="W78"/>
  <c r="V78"/>
  <c r="R78"/>
  <c r="S78" s="1"/>
  <c r="O78"/>
  <c r="N78"/>
  <c r="J78"/>
  <c r="K78" s="1"/>
  <c r="G78"/>
  <c r="F78"/>
  <c r="AT77"/>
  <c r="AU77" s="1"/>
  <c r="AL77"/>
  <c r="AM77" s="1"/>
  <c r="AH77"/>
  <c r="AI77" s="1"/>
  <c r="AD77"/>
  <c r="AE77" s="1"/>
  <c r="Z77"/>
  <c r="AA77" s="1"/>
  <c r="V77"/>
  <c r="W77" s="1"/>
  <c r="R77"/>
  <c r="S77" s="1"/>
  <c r="N77"/>
  <c r="O77" s="1"/>
  <c r="J77"/>
  <c r="K77" s="1"/>
  <c r="F77"/>
  <c r="G77" s="1"/>
  <c r="AT76"/>
  <c r="AU76" s="1"/>
  <c r="AL76"/>
  <c r="AM76" s="1"/>
  <c r="AI76"/>
  <c r="AH76"/>
  <c r="AD76"/>
  <c r="AE76" s="1"/>
  <c r="AA76"/>
  <c r="Z76"/>
  <c r="V76"/>
  <c r="W76" s="1"/>
  <c r="S76"/>
  <c r="R76"/>
  <c r="N76"/>
  <c r="O76" s="1"/>
  <c r="K76"/>
  <c r="J76"/>
  <c r="F76"/>
  <c r="G76" s="1"/>
  <c r="AU75"/>
  <c r="AT75"/>
  <c r="AO75"/>
  <c r="AP75" s="1"/>
  <c r="AQ75" s="1"/>
  <c r="AL75"/>
  <c r="AM75" s="1"/>
  <c r="AH75"/>
  <c r="AI75" s="1"/>
  <c r="AD75"/>
  <c r="AE75" s="1"/>
  <c r="Z75"/>
  <c r="AA75" s="1"/>
  <c r="V75"/>
  <c r="W75" s="1"/>
  <c r="R75"/>
  <c r="S75" s="1"/>
  <c r="N75"/>
  <c r="O75" s="1"/>
  <c r="J75"/>
  <c r="K75" s="1"/>
  <c r="F75"/>
  <c r="G75" s="1"/>
  <c r="AT74"/>
  <c r="AU74" s="1"/>
  <c r="AO74"/>
  <c r="AP74" s="1"/>
  <c r="AQ74" s="1"/>
  <c r="AM74"/>
  <c r="AL74"/>
  <c r="AH74"/>
  <c r="AI74" s="1"/>
  <c r="AE74"/>
  <c r="AD74"/>
  <c r="Z74"/>
  <c r="AA74" s="1"/>
  <c r="W74"/>
  <c r="V74"/>
  <c r="R74"/>
  <c r="S74" s="1"/>
  <c r="O74"/>
  <c r="N74"/>
  <c r="J74"/>
  <c r="K74" s="1"/>
  <c r="G74"/>
  <c r="F74"/>
  <c r="AT73"/>
  <c r="AU73" s="1"/>
  <c r="AL73"/>
  <c r="AM73" s="1"/>
  <c r="AH73"/>
  <c r="AI73" s="1"/>
  <c r="AD73"/>
  <c r="AE73" s="1"/>
  <c r="Z73"/>
  <c r="AA73" s="1"/>
  <c r="V73"/>
  <c r="W73" s="1"/>
  <c r="R73"/>
  <c r="S73" s="1"/>
  <c r="N73"/>
  <c r="O73" s="1"/>
  <c r="J73"/>
  <c r="K73" s="1"/>
  <c r="F73"/>
  <c r="G73" s="1"/>
  <c r="AT72"/>
  <c r="AU72" s="1"/>
  <c r="AL72"/>
  <c r="AM72" s="1"/>
  <c r="AI72"/>
  <c r="AH72"/>
  <c r="AD72"/>
  <c r="AE72" s="1"/>
  <c r="AA72"/>
  <c r="Z72"/>
  <c r="V72"/>
  <c r="W72" s="1"/>
  <c r="S72"/>
  <c r="R72"/>
  <c r="N72"/>
  <c r="O72" s="1"/>
  <c r="K72"/>
  <c r="J72"/>
  <c r="F72"/>
  <c r="G72" s="1"/>
  <c r="AU71"/>
  <c r="AT71"/>
  <c r="AO71"/>
  <c r="AP71" s="1"/>
  <c r="AQ71" s="1"/>
  <c r="AL71"/>
  <c r="AM71" s="1"/>
  <c r="AH71"/>
  <c r="AI71" s="1"/>
  <c r="AD71"/>
  <c r="AE71" s="1"/>
  <c r="Z71"/>
  <c r="AA71" s="1"/>
  <c r="V71"/>
  <c r="W71" s="1"/>
  <c r="R71"/>
  <c r="S71" s="1"/>
  <c r="N71"/>
  <c r="O71" s="1"/>
  <c r="J71"/>
  <c r="K71" s="1"/>
  <c r="F71"/>
  <c r="G71" s="1"/>
  <c r="AT70"/>
  <c r="AU70" s="1"/>
  <c r="AO70"/>
  <c r="AP70" s="1"/>
  <c r="AQ70" s="1"/>
  <c r="AM70"/>
  <c r="AL70"/>
  <c r="AH70"/>
  <c r="AI70" s="1"/>
  <c r="AE70"/>
  <c r="AD70"/>
  <c r="Z70"/>
  <c r="AA70" s="1"/>
  <c r="W70"/>
  <c r="V70"/>
  <c r="R70"/>
  <c r="S70" s="1"/>
  <c r="O70"/>
  <c r="N70"/>
  <c r="J70"/>
  <c r="K70" s="1"/>
  <c r="G70"/>
  <c r="F70"/>
  <c r="AT69"/>
  <c r="AU69" s="1"/>
  <c r="AL69"/>
  <c r="AM69" s="1"/>
  <c r="AH69"/>
  <c r="AI69" s="1"/>
  <c r="AD69"/>
  <c r="AE69" s="1"/>
  <c r="Z69"/>
  <c r="AA69" s="1"/>
  <c r="V69"/>
  <c r="W69" s="1"/>
  <c r="R69"/>
  <c r="S69" s="1"/>
  <c r="N69"/>
  <c r="O69" s="1"/>
  <c r="J69"/>
  <c r="K69" s="1"/>
  <c r="F69"/>
  <c r="G69" s="1"/>
  <c r="AT68"/>
  <c r="AU68" s="1"/>
  <c r="AL68"/>
  <c r="AM68" s="1"/>
  <c r="AI68"/>
  <c r="AH68"/>
  <c r="AD68"/>
  <c r="AE68" s="1"/>
  <c r="AA68"/>
  <c r="Z68"/>
  <c r="V68"/>
  <c r="W68" s="1"/>
  <c r="S68"/>
  <c r="R68"/>
  <c r="N68"/>
  <c r="O68" s="1"/>
  <c r="K68"/>
  <c r="J68"/>
  <c r="F68"/>
  <c r="G68" s="1"/>
  <c r="AU67"/>
  <c r="AT67"/>
  <c r="AO67"/>
  <c r="AP67" s="1"/>
  <c r="AQ67" s="1"/>
  <c r="AL67"/>
  <c r="AM67" s="1"/>
  <c r="AH67"/>
  <c r="AI67" s="1"/>
  <c r="AD67"/>
  <c r="AE67" s="1"/>
  <c r="Z67"/>
  <c r="AA67" s="1"/>
  <c r="V67"/>
  <c r="W67" s="1"/>
  <c r="R67"/>
  <c r="S67" s="1"/>
  <c r="N67"/>
  <c r="O67" s="1"/>
  <c r="J67"/>
  <c r="K67" s="1"/>
  <c r="F67"/>
  <c r="G67" s="1"/>
  <c r="AT66"/>
  <c r="AU66" s="1"/>
  <c r="AO66"/>
  <c r="AP66" s="1"/>
  <c r="AQ66" s="1"/>
  <c r="AM66"/>
  <c r="AL66"/>
  <c r="AH66"/>
  <c r="AI66" s="1"/>
  <c r="AE66"/>
  <c r="AD66"/>
  <c r="Z66"/>
  <c r="AA66" s="1"/>
  <c r="W66"/>
  <c r="V66"/>
  <c r="R66"/>
  <c r="S66" s="1"/>
  <c r="O66"/>
  <c r="N66"/>
  <c r="J66"/>
  <c r="K66" s="1"/>
  <c r="G66"/>
  <c r="F66"/>
  <c r="AT65"/>
  <c r="AU65" s="1"/>
  <c r="AL65"/>
  <c r="AM65" s="1"/>
  <c r="AH65"/>
  <c r="AI65" s="1"/>
  <c r="AD65"/>
  <c r="AE65" s="1"/>
  <c r="Z65"/>
  <c r="AA65" s="1"/>
  <c r="V65"/>
  <c r="W65" s="1"/>
  <c r="R65"/>
  <c r="S65" s="1"/>
  <c r="N65"/>
  <c r="O65" s="1"/>
  <c r="J65"/>
  <c r="K65" s="1"/>
  <c r="F65"/>
  <c r="G65" s="1"/>
  <c r="AT64"/>
  <c r="AU64" s="1"/>
  <c r="AL64"/>
  <c r="AM64" s="1"/>
  <c r="AI64"/>
  <c r="AH64"/>
  <c r="AD64"/>
  <c r="AE64" s="1"/>
  <c r="AA64"/>
  <c r="Z64"/>
  <c r="V64"/>
  <c r="W64" s="1"/>
  <c r="S64"/>
  <c r="R64"/>
  <c r="N64"/>
  <c r="O64" s="1"/>
  <c r="K64"/>
  <c r="J64"/>
  <c r="F64"/>
  <c r="G64" s="1"/>
  <c r="AU63"/>
  <c r="AT63"/>
  <c r="AO63"/>
  <c r="AP63" s="1"/>
  <c r="AQ63" s="1"/>
  <c r="AL63"/>
  <c r="AM63" s="1"/>
  <c r="AH63"/>
  <c r="AI63" s="1"/>
  <c r="AD63"/>
  <c r="AE63" s="1"/>
  <c r="Z63"/>
  <c r="AA63" s="1"/>
  <c r="V63"/>
  <c r="W63" s="1"/>
  <c r="R63"/>
  <c r="S63" s="1"/>
  <c r="N63"/>
  <c r="O63" s="1"/>
  <c r="J63"/>
  <c r="K63" s="1"/>
  <c r="F63"/>
  <c r="G63" s="1"/>
  <c r="AT62"/>
  <c r="AU62" s="1"/>
  <c r="AP62"/>
  <c r="AQ62" s="1"/>
  <c r="AL62"/>
  <c r="AM62" s="1"/>
  <c r="AH62"/>
  <c r="AI62" s="1"/>
  <c r="AD62"/>
  <c r="AE62" s="1"/>
  <c r="Z62"/>
  <c r="AA62" s="1"/>
  <c r="V62"/>
  <c r="W62" s="1"/>
  <c r="R62"/>
  <c r="S62" s="1"/>
  <c r="N62"/>
  <c r="O62" s="1"/>
  <c r="J62"/>
  <c r="K62" s="1"/>
  <c r="F62"/>
  <c r="G62" s="1"/>
  <c r="AT61"/>
  <c r="AU61" s="1"/>
  <c r="AP61"/>
  <c r="AQ61" s="1"/>
  <c r="AL61"/>
  <c r="AM61" s="1"/>
  <c r="AH61"/>
  <c r="AI61" s="1"/>
  <c r="AD61"/>
  <c r="AE61" s="1"/>
  <c r="Z61"/>
  <c r="AA61" s="1"/>
  <c r="V61"/>
  <c r="W61" s="1"/>
  <c r="R61"/>
  <c r="S61" s="1"/>
  <c r="N61"/>
  <c r="O61" s="1"/>
  <c r="J61"/>
  <c r="K61" s="1"/>
  <c r="F61"/>
  <c r="G61" s="1"/>
  <c r="AT60"/>
  <c r="AU60" s="1"/>
  <c r="AP60"/>
  <c r="AQ60" s="1"/>
  <c r="AL60"/>
  <c r="AM60" s="1"/>
  <c r="AH60"/>
  <c r="AI60" s="1"/>
  <c r="AD60"/>
  <c r="AE60" s="1"/>
  <c r="Z60"/>
  <c r="AA60" s="1"/>
  <c r="V60"/>
  <c r="W60" s="1"/>
  <c r="R60"/>
  <c r="S60" s="1"/>
  <c r="N60"/>
  <c r="O60" s="1"/>
  <c r="J60"/>
  <c r="K60" s="1"/>
  <c r="F60"/>
  <c r="G60" s="1"/>
  <c r="AT59"/>
  <c r="AU59" s="1"/>
  <c r="AP59"/>
  <c r="AQ59" s="1"/>
  <c r="AL59"/>
  <c r="AM59" s="1"/>
  <c r="AH59"/>
  <c r="AI59" s="1"/>
  <c r="AD59"/>
  <c r="AE59" s="1"/>
  <c r="Z59"/>
  <c r="AA59" s="1"/>
  <c r="V59"/>
  <c r="W59" s="1"/>
  <c r="R59"/>
  <c r="S59" s="1"/>
  <c r="N59"/>
  <c r="O59" s="1"/>
  <c r="J59"/>
  <c r="K59" s="1"/>
  <c r="F59"/>
  <c r="G59" s="1"/>
  <c r="AT58"/>
  <c r="AU58" s="1"/>
  <c r="AP58"/>
  <c r="AQ58" s="1"/>
  <c r="AL58"/>
  <c r="AM58" s="1"/>
  <c r="AH58"/>
  <c r="AI58" s="1"/>
  <c r="AD58"/>
  <c r="AE58" s="1"/>
  <c r="Z58"/>
  <c r="AA58" s="1"/>
  <c r="V58"/>
  <c r="W58" s="1"/>
  <c r="R58"/>
  <c r="S58" s="1"/>
  <c r="N58"/>
  <c r="O58" s="1"/>
  <c r="J58"/>
  <c r="K58" s="1"/>
  <c r="F58"/>
  <c r="G58" s="1"/>
  <c r="AT57"/>
  <c r="AU57" s="1"/>
  <c r="AP57"/>
  <c r="AQ57" s="1"/>
  <c r="AL57"/>
  <c r="AM57" s="1"/>
  <c r="AH57"/>
  <c r="AI57" s="1"/>
  <c r="AD57"/>
  <c r="AE57" s="1"/>
  <c r="Z57"/>
  <c r="AA57" s="1"/>
  <c r="V57"/>
  <c r="W57" s="1"/>
  <c r="R57"/>
  <c r="S57" s="1"/>
  <c r="N57"/>
  <c r="O57" s="1"/>
  <c r="J57"/>
  <c r="K57" s="1"/>
  <c r="F57"/>
  <c r="G57" s="1"/>
  <c r="AT56"/>
  <c r="AU56" s="1"/>
  <c r="AP56"/>
  <c r="AQ56" s="1"/>
  <c r="AL56"/>
  <c r="AM56" s="1"/>
  <c r="AH56"/>
  <c r="AI56" s="1"/>
  <c r="AD56"/>
  <c r="AE56" s="1"/>
  <c r="Z56"/>
  <c r="AA56" s="1"/>
  <c r="V56"/>
  <c r="W56" s="1"/>
  <c r="R56"/>
  <c r="S56" s="1"/>
  <c r="N56"/>
  <c r="O56" s="1"/>
  <c r="J56"/>
  <c r="K56" s="1"/>
  <c r="F56"/>
  <c r="G56" s="1"/>
  <c r="AT55"/>
  <c r="AU55" s="1"/>
  <c r="AP55"/>
  <c r="AQ55" s="1"/>
  <c r="AL55"/>
  <c r="AM55" s="1"/>
  <c r="AH55"/>
  <c r="AI55" s="1"/>
  <c r="AD55"/>
  <c r="AE55" s="1"/>
  <c r="Z55"/>
  <c r="AA55" s="1"/>
  <c r="V55"/>
  <c r="W55" s="1"/>
  <c r="R55"/>
  <c r="S55" s="1"/>
  <c r="N55"/>
  <c r="O55" s="1"/>
  <c r="J55"/>
  <c r="K55" s="1"/>
  <c r="F55"/>
  <c r="G55" s="1"/>
  <c r="AT54"/>
  <c r="AU54" s="1"/>
  <c r="AP54"/>
  <c r="AQ54" s="1"/>
  <c r="AL54"/>
  <c r="AM54" s="1"/>
  <c r="AH54"/>
  <c r="AI54" s="1"/>
  <c r="AD54"/>
  <c r="AE54" s="1"/>
  <c r="Z54"/>
  <c r="AA54" s="1"/>
  <c r="V54"/>
  <c r="W54" s="1"/>
  <c r="R54"/>
  <c r="S54" s="1"/>
  <c r="N54"/>
  <c r="O54" s="1"/>
  <c r="J54"/>
  <c r="K54" s="1"/>
  <c r="F54"/>
  <c r="G54" s="1"/>
  <c r="AT53"/>
  <c r="AU53" s="1"/>
  <c r="AP53"/>
  <c r="AQ53" s="1"/>
  <c r="AL53"/>
  <c r="AM53" s="1"/>
  <c r="AH53"/>
  <c r="AI53" s="1"/>
  <c r="AD53"/>
  <c r="AE53" s="1"/>
  <c r="Z53"/>
  <c r="AA53" s="1"/>
  <c r="V53"/>
  <c r="W53" s="1"/>
  <c r="R53"/>
  <c r="S53" s="1"/>
  <c r="N53"/>
  <c r="O53" s="1"/>
  <c r="J53"/>
  <c r="K53" s="1"/>
  <c r="F53"/>
  <c r="G53" s="1"/>
  <c r="AT52"/>
  <c r="AU52" s="1"/>
  <c r="AP52"/>
  <c r="AQ52" s="1"/>
  <c r="AL52"/>
  <c r="AM52" s="1"/>
  <c r="AH52"/>
  <c r="AI52" s="1"/>
  <c r="AD52"/>
  <c r="AE52" s="1"/>
  <c r="Z52"/>
  <c r="AA52" s="1"/>
  <c r="V52"/>
  <c r="W52" s="1"/>
  <c r="R52"/>
  <c r="S52" s="1"/>
  <c r="N52"/>
  <c r="O52" s="1"/>
  <c r="J52"/>
  <c r="K52" s="1"/>
  <c r="F52"/>
  <c r="G52" s="1"/>
  <c r="AT51"/>
  <c r="AU51" s="1"/>
  <c r="AP51"/>
  <c r="AQ51" s="1"/>
  <c r="AL51"/>
  <c r="AM51" s="1"/>
  <c r="AH51"/>
  <c r="AI51" s="1"/>
  <c r="AD51"/>
  <c r="AE51" s="1"/>
  <c r="Z51"/>
  <c r="AA51" s="1"/>
  <c r="V51"/>
  <c r="W51" s="1"/>
  <c r="R51"/>
  <c r="S51" s="1"/>
  <c r="N51"/>
  <c r="O51" s="1"/>
  <c r="J51"/>
  <c r="K51" s="1"/>
  <c r="F51"/>
  <c r="G51" s="1"/>
  <c r="AT50"/>
  <c r="AU50" s="1"/>
  <c r="AP50"/>
  <c r="AQ50" s="1"/>
  <c r="AL50"/>
  <c r="AM50" s="1"/>
  <c r="AH50"/>
  <c r="AI50" s="1"/>
  <c r="AD50"/>
  <c r="AE50" s="1"/>
  <c r="Z50"/>
  <c r="AA50" s="1"/>
  <c r="V50"/>
  <c r="W50" s="1"/>
  <c r="R50"/>
  <c r="S50" s="1"/>
  <c r="N50"/>
  <c r="O50" s="1"/>
  <c r="J50"/>
  <c r="K50" s="1"/>
  <c r="F50"/>
  <c r="G50" s="1"/>
  <c r="AT49"/>
  <c r="AU49" s="1"/>
  <c r="AP49"/>
  <c r="AQ49" s="1"/>
  <c r="AL49"/>
  <c r="AM49" s="1"/>
  <c r="AH49"/>
  <c r="AI49" s="1"/>
  <c r="AD49"/>
  <c r="AE49" s="1"/>
  <c r="Z49"/>
  <c r="AA49" s="1"/>
  <c r="V49"/>
  <c r="W49" s="1"/>
  <c r="R49"/>
  <c r="S49" s="1"/>
  <c r="N49"/>
  <c r="O49" s="1"/>
  <c r="J49"/>
  <c r="K49" s="1"/>
  <c r="F49"/>
  <c r="G49" s="1"/>
  <c r="AT48"/>
  <c r="AU48" s="1"/>
  <c r="AP48"/>
  <c r="AQ48" s="1"/>
  <c r="AL48"/>
  <c r="AM48" s="1"/>
  <c r="AH48"/>
  <c r="AI48" s="1"/>
  <c r="AD48"/>
  <c r="AE48" s="1"/>
  <c r="Z48"/>
  <c r="AA48" s="1"/>
  <c r="V48"/>
  <c r="W48" s="1"/>
  <c r="R48"/>
  <c r="S48" s="1"/>
  <c r="N48"/>
  <c r="O48" s="1"/>
  <c r="J48"/>
  <c r="K48" s="1"/>
  <c r="F48"/>
  <c r="G48" s="1"/>
  <c r="AT47"/>
  <c r="AU47" s="1"/>
  <c r="AP47"/>
  <c r="AQ47" s="1"/>
  <c r="AL47"/>
  <c r="AM47" s="1"/>
  <c r="AH47"/>
  <c r="AI47" s="1"/>
  <c r="AD47"/>
  <c r="AE47" s="1"/>
  <c r="Z47"/>
  <c r="AA47" s="1"/>
  <c r="V47"/>
  <c r="W47" s="1"/>
  <c r="R47"/>
  <c r="S47" s="1"/>
  <c r="N47"/>
  <c r="O47" s="1"/>
  <c r="J47"/>
  <c r="K47" s="1"/>
  <c r="F47"/>
  <c r="G47" s="1"/>
  <c r="AT46"/>
  <c r="AU46" s="1"/>
  <c r="AP46"/>
  <c r="AQ46" s="1"/>
  <c r="AL46"/>
  <c r="AM46" s="1"/>
  <c r="AH46"/>
  <c r="AI46" s="1"/>
  <c r="AD46"/>
  <c r="AE46" s="1"/>
  <c r="Z46"/>
  <c r="AA46" s="1"/>
  <c r="V46"/>
  <c r="W46" s="1"/>
  <c r="R46"/>
  <c r="S46" s="1"/>
  <c r="N46"/>
  <c r="O46" s="1"/>
  <c r="J46"/>
  <c r="K46" s="1"/>
  <c r="F46"/>
  <c r="G46" s="1"/>
  <c r="AT45"/>
  <c r="AU45" s="1"/>
  <c r="AP45"/>
  <c r="AQ45" s="1"/>
  <c r="AL45"/>
  <c r="AM45" s="1"/>
  <c r="AH45"/>
  <c r="AI45" s="1"/>
  <c r="AD45"/>
  <c r="AE45" s="1"/>
  <c r="Z45"/>
  <c r="AA45" s="1"/>
  <c r="V45"/>
  <c r="W45" s="1"/>
  <c r="R45"/>
  <c r="S45" s="1"/>
  <c r="N45"/>
  <c r="O45" s="1"/>
  <c r="J45"/>
  <c r="K45" s="1"/>
  <c r="F45"/>
  <c r="G45" s="1"/>
  <c r="AT44"/>
  <c r="AU44" s="1"/>
  <c r="AP44"/>
  <c r="AQ44" s="1"/>
  <c r="AL44"/>
  <c r="AM44" s="1"/>
  <c r="AH44"/>
  <c r="AI44" s="1"/>
  <c r="AD44"/>
  <c r="AE44" s="1"/>
  <c r="Z44"/>
  <c r="AA44" s="1"/>
  <c r="V44"/>
  <c r="W44" s="1"/>
  <c r="R44"/>
  <c r="S44" s="1"/>
  <c r="N44"/>
  <c r="O44" s="1"/>
  <c r="J44"/>
  <c r="K44" s="1"/>
  <c r="F44"/>
  <c r="G44" s="1"/>
  <c r="AT43"/>
  <c r="AU43" s="1"/>
  <c r="AP43"/>
  <c r="AQ43" s="1"/>
  <c r="AL43"/>
  <c r="AM43" s="1"/>
  <c r="AH43"/>
  <c r="AI43" s="1"/>
  <c r="AD43"/>
  <c r="AE43" s="1"/>
  <c r="Z43"/>
  <c r="AA43" s="1"/>
  <c r="V43"/>
  <c r="W43" s="1"/>
  <c r="R43"/>
  <c r="S43" s="1"/>
  <c r="N43"/>
  <c r="O43" s="1"/>
  <c r="J43"/>
  <c r="K43" s="1"/>
  <c r="F43"/>
  <c r="G43" s="1"/>
  <c r="AT42"/>
  <c r="AU42" s="1"/>
  <c r="AP42"/>
  <c r="AQ42" s="1"/>
  <c r="AL42"/>
  <c r="AM42" s="1"/>
  <c r="AH42"/>
  <c r="AI42" s="1"/>
  <c r="AD42"/>
  <c r="AE42" s="1"/>
  <c r="Z42"/>
  <c r="AA42" s="1"/>
  <c r="V42"/>
  <c r="W42" s="1"/>
  <c r="R42"/>
  <c r="S42" s="1"/>
  <c r="N42"/>
  <c r="O42" s="1"/>
  <c r="J42"/>
  <c r="K42" s="1"/>
  <c r="F42"/>
  <c r="G42" s="1"/>
  <c r="AT41"/>
  <c r="AU41" s="1"/>
  <c r="AP41"/>
  <c r="AQ41" s="1"/>
  <c r="AL41"/>
  <c r="AM41" s="1"/>
  <c r="AH41"/>
  <c r="AI41" s="1"/>
  <c r="AD41"/>
  <c r="AE41" s="1"/>
  <c r="Z41"/>
  <c r="AA41" s="1"/>
  <c r="V41"/>
  <c r="W41" s="1"/>
  <c r="R41"/>
  <c r="S41" s="1"/>
  <c r="N41"/>
  <c r="O41" s="1"/>
  <c r="J41"/>
  <c r="K41" s="1"/>
  <c r="F41"/>
  <c r="G41" s="1"/>
  <c r="AT40"/>
  <c r="AU40" s="1"/>
  <c r="AP40"/>
  <c r="AQ40" s="1"/>
  <c r="AL40"/>
  <c r="AM40" s="1"/>
  <c r="AH40"/>
  <c r="AI40" s="1"/>
  <c r="AD40"/>
  <c r="AE40" s="1"/>
  <c r="Z40"/>
  <c r="AA40" s="1"/>
  <c r="V40"/>
  <c r="W40" s="1"/>
  <c r="R40"/>
  <c r="S40" s="1"/>
  <c r="N40"/>
  <c r="O40" s="1"/>
  <c r="J40"/>
  <c r="K40" s="1"/>
  <c r="F40"/>
  <c r="G40" s="1"/>
  <c r="AT39"/>
  <c r="AU39" s="1"/>
  <c r="AP39"/>
  <c r="AQ39" s="1"/>
  <c r="AL39"/>
  <c r="AM39" s="1"/>
  <c r="AH39"/>
  <c r="AI39" s="1"/>
  <c r="AD39"/>
  <c r="AE39" s="1"/>
  <c r="Z39"/>
  <c r="AA39" s="1"/>
  <c r="V39"/>
  <c r="W39" s="1"/>
  <c r="R39"/>
  <c r="S39" s="1"/>
  <c r="N39"/>
  <c r="O39" s="1"/>
  <c r="J39"/>
  <c r="K39" s="1"/>
  <c r="F39"/>
  <c r="G39" s="1"/>
  <c r="AT38"/>
  <c r="AU38" s="1"/>
  <c r="AS38"/>
  <c r="AQ38"/>
  <c r="AP38"/>
  <c r="AM38"/>
  <c r="AL38"/>
  <c r="AI38"/>
  <c r="AH38"/>
  <c r="AE38"/>
  <c r="AD38"/>
  <c r="AA38"/>
  <c r="Z38"/>
  <c r="W38"/>
  <c r="V38"/>
  <c r="S38"/>
  <c r="R38"/>
  <c r="O38"/>
  <c r="N38"/>
  <c r="K38"/>
  <c r="J38"/>
  <c r="G38"/>
  <c r="F38"/>
  <c r="AU37"/>
  <c r="AT37"/>
  <c r="AQ37"/>
  <c r="AP37"/>
  <c r="AM37"/>
  <c r="AL37"/>
  <c r="AI37"/>
  <c r="AH37"/>
  <c r="AE37"/>
  <c r="AD37"/>
  <c r="AA37"/>
  <c r="Z37"/>
  <c r="W37"/>
  <c r="V37"/>
  <c r="S37"/>
  <c r="R37"/>
  <c r="O37"/>
  <c r="N37"/>
  <c r="K37"/>
  <c r="J37"/>
  <c r="G37"/>
  <c r="F37"/>
  <c r="AU36"/>
  <c r="AT36"/>
  <c r="AQ36"/>
  <c r="AP36"/>
  <c r="AM36"/>
  <c r="AL36"/>
  <c r="AI36"/>
  <c r="AH36"/>
  <c r="AE36"/>
  <c r="AD36"/>
  <c r="AA36"/>
  <c r="Z36"/>
  <c r="W36"/>
  <c r="V36"/>
  <c r="S36"/>
  <c r="R36"/>
  <c r="O36"/>
  <c r="N36"/>
  <c r="K36"/>
  <c r="J36"/>
  <c r="G36"/>
  <c r="F36"/>
  <c r="AU35"/>
  <c r="AT35"/>
  <c r="AQ35"/>
  <c r="AP35"/>
  <c r="AM35"/>
  <c r="AL35"/>
  <c r="AI35"/>
  <c r="AH35"/>
  <c r="AE35"/>
  <c r="AD35"/>
  <c r="AA35"/>
  <c r="Z35"/>
  <c r="W35"/>
  <c r="V35"/>
  <c r="S35"/>
  <c r="R35"/>
  <c r="O35"/>
  <c r="N35"/>
  <c r="K35"/>
  <c r="J35"/>
  <c r="G35"/>
  <c r="F35"/>
  <c r="AU34"/>
  <c r="AT34"/>
  <c r="AQ34"/>
  <c r="AP34"/>
  <c r="AM34"/>
  <c r="AL34"/>
  <c r="AI34"/>
  <c r="AH34"/>
  <c r="AE34"/>
  <c r="AD34"/>
  <c r="AA34"/>
  <c r="Z34"/>
  <c r="W34"/>
  <c r="V34"/>
  <c r="S34"/>
  <c r="R34"/>
  <c r="O34"/>
  <c r="N34"/>
  <c r="K34"/>
  <c r="J34"/>
  <c r="G34"/>
  <c r="F34"/>
  <c r="AU33"/>
  <c r="AT33"/>
  <c r="AQ33"/>
  <c r="AP33"/>
  <c r="AM33"/>
  <c r="AL33"/>
  <c r="AI33"/>
  <c r="AH33"/>
  <c r="AE33"/>
  <c r="AD33"/>
  <c r="AA33"/>
  <c r="Z33"/>
  <c r="W33"/>
  <c r="V33"/>
  <c r="S33"/>
  <c r="R33"/>
  <c r="O33"/>
  <c r="N33"/>
  <c r="K33"/>
  <c r="J33"/>
  <c r="G33"/>
  <c r="F33"/>
  <c r="AU32"/>
  <c r="AT32"/>
  <c r="AQ32"/>
  <c r="AP32"/>
  <c r="AM32"/>
  <c r="AL32"/>
  <c r="AI32"/>
  <c r="AH32"/>
  <c r="AE32"/>
  <c r="AD32"/>
  <c r="AA32"/>
  <c r="Z32"/>
  <c r="W32"/>
  <c r="V32"/>
  <c r="S32"/>
  <c r="R32"/>
  <c r="O32"/>
  <c r="N32"/>
  <c r="K32"/>
  <c r="J32"/>
  <c r="G32"/>
  <c r="F32"/>
  <c r="AU31"/>
  <c r="AT31"/>
  <c r="AQ31"/>
  <c r="AP31"/>
  <c r="AM31"/>
  <c r="AL31"/>
  <c r="AI31"/>
  <c r="AH31"/>
  <c r="AE31"/>
  <c r="AD31"/>
  <c r="AA31"/>
  <c r="Z31"/>
  <c r="W31"/>
  <c r="V31"/>
  <c r="S31"/>
  <c r="R31"/>
  <c r="O31"/>
  <c r="N31"/>
  <c r="K31"/>
  <c r="J31"/>
  <c r="G31"/>
  <c r="F31"/>
  <c r="AU30"/>
  <c r="AT30"/>
  <c r="AQ30"/>
  <c r="AP30"/>
  <c r="AM30"/>
  <c r="AL30"/>
  <c r="AI30"/>
  <c r="AH30"/>
  <c r="AE30"/>
  <c r="AD30"/>
  <c r="AA30"/>
  <c r="Z30"/>
  <c r="W30"/>
  <c r="V30"/>
  <c r="S30"/>
  <c r="R30"/>
  <c r="O30"/>
  <c r="N30"/>
  <c r="K30"/>
  <c r="J30"/>
  <c r="G30"/>
  <c r="F30"/>
  <c r="AS29"/>
  <c r="AT29" s="1"/>
  <c r="AU29" s="1"/>
  <c r="AP29"/>
  <c r="AQ29" s="1"/>
  <c r="AL29"/>
  <c r="AM29" s="1"/>
  <c r="AH29"/>
  <c r="AI29" s="1"/>
  <c r="AD29"/>
  <c r="AE29" s="1"/>
  <c r="Z29"/>
  <c r="AA29" s="1"/>
  <c r="V29"/>
  <c r="W29" s="1"/>
  <c r="R29"/>
  <c r="S29" s="1"/>
  <c r="N29"/>
  <c r="O29" s="1"/>
  <c r="J29"/>
  <c r="K29" s="1"/>
  <c r="F29"/>
  <c r="G29" s="1"/>
  <c r="AT28"/>
  <c r="AU28" s="1"/>
  <c r="AP28"/>
  <c r="AQ28" s="1"/>
  <c r="AL28"/>
  <c r="AM28" s="1"/>
  <c r="AH28"/>
  <c r="AI28" s="1"/>
  <c r="AD28"/>
  <c r="AE28" s="1"/>
  <c r="Z28"/>
  <c r="AA28" s="1"/>
  <c r="V28"/>
  <c r="W28" s="1"/>
  <c r="R28"/>
  <c r="S28" s="1"/>
  <c r="N28"/>
  <c r="O28" s="1"/>
  <c r="J28"/>
  <c r="K28" s="1"/>
  <c r="F28"/>
  <c r="G28" s="1"/>
  <c r="AT27"/>
  <c r="AU27" s="1"/>
  <c r="AS27"/>
  <c r="AQ27"/>
  <c r="AP27"/>
  <c r="AM27"/>
  <c r="AL27"/>
  <c r="AI27"/>
  <c r="AH27"/>
  <c r="AE27"/>
  <c r="AD27"/>
  <c r="AA27"/>
  <c r="Z27"/>
  <c r="W27"/>
  <c r="V27"/>
  <c r="S27"/>
  <c r="R27"/>
  <c r="O27"/>
  <c r="N27"/>
  <c r="K27"/>
  <c r="J27"/>
  <c r="G27"/>
  <c r="F27"/>
  <c r="AU26"/>
  <c r="AT26"/>
  <c r="AQ26"/>
  <c r="AP26"/>
  <c r="AM26"/>
  <c r="AL26"/>
  <c r="AI26"/>
  <c r="AH26"/>
  <c r="AE26"/>
  <c r="AD26"/>
  <c r="AA26"/>
  <c r="Z26"/>
  <c r="W26"/>
  <c r="V26"/>
  <c r="S26"/>
  <c r="R26"/>
  <c r="O26"/>
  <c r="N26"/>
  <c r="K26"/>
  <c r="J26"/>
  <c r="G26"/>
  <c r="F26"/>
  <c r="AU25"/>
  <c r="AT25"/>
  <c r="AQ25"/>
  <c r="AP25"/>
  <c r="AM25"/>
  <c r="AL25"/>
  <c r="AI25"/>
  <c r="AH25"/>
  <c r="AE25"/>
  <c r="AD25"/>
  <c r="AA25"/>
  <c r="Z25"/>
  <c r="W25"/>
  <c r="V25"/>
  <c r="S25"/>
  <c r="R25"/>
  <c r="O25"/>
  <c r="N25"/>
  <c r="K25"/>
  <c r="J25"/>
  <c r="G25"/>
  <c r="F25"/>
  <c r="AU24"/>
  <c r="AT24"/>
  <c r="AQ24"/>
  <c r="AP24"/>
  <c r="AM24"/>
  <c r="AL24"/>
  <c r="AI24"/>
  <c r="AH24"/>
  <c r="AE24"/>
  <c r="AD24"/>
  <c r="AA24"/>
  <c r="Z24"/>
  <c r="W24"/>
  <c r="V24"/>
  <c r="S24"/>
  <c r="R24"/>
  <c r="O24"/>
  <c r="N24"/>
  <c r="K24"/>
  <c r="J24"/>
  <c r="G24"/>
  <c r="F24"/>
  <c r="AU23"/>
  <c r="AT23"/>
  <c r="AQ23"/>
  <c r="AP23"/>
  <c r="AM23"/>
  <c r="AL23"/>
  <c r="AI23"/>
  <c r="AH23"/>
  <c r="AE23"/>
  <c r="AD23"/>
  <c r="AA23"/>
  <c r="Z23"/>
  <c r="W23"/>
  <c r="V23"/>
  <c r="S23"/>
  <c r="R23"/>
  <c r="O23"/>
  <c r="N23"/>
  <c r="K23"/>
  <c r="J23"/>
  <c r="G23"/>
  <c r="F23"/>
  <c r="AU22"/>
  <c r="AT22"/>
  <c r="AQ22"/>
  <c r="AP22"/>
  <c r="AM22"/>
  <c r="AL22"/>
  <c r="AI22"/>
  <c r="AH22"/>
  <c r="AE22"/>
  <c r="AD22"/>
  <c r="AA22"/>
  <c r="Z22"/>
  <c r="W22"/>
  <c r="V22"/>
  <c r="S22"/>
  <c r="R22"/>
  <c r="O22"/>
  <c r="N22"/>
  <c r="K22"/>
  <c r="J22"/>
  <c r="G22"/>
  <c r="F22"/>
  <c r="AU21"/>
  <c r="AT21"/>
  <c r="AQ21"/>
  <c r="AP21"/>
  <c r="AM21"/>
  <c r="AL21"/>
  <c r="AI21"/>
  <c r="AH21"/>
  <c r="AE21"/>
  <c r="AD21"/>
  <c r="AA21"/>
  <c r="Z21"/>
  <c r="W21"/>
  <c r="V21"/>
  <c r="S21"/>
  <c r="R21"/>
  <c r="O21"/>
  <c r="N21"/>
  <c r="K21"/>
  <c r="J21"/>
  <c r="G21"/>
  <c r="F21"/>
  <c r="AU20"/>
  <c r="AT20"/>
  <c r="AQ20"/>
  <c r="AP20"/>
  <c r="AM20"/>
  <c r="AL20"/>
  <c r="AI20"/>
  <c r="AH20"/>
  <c r="AE20"/>
  <c r="AD20"/>
  <c r="AA20"/>
  <c r="Z20"/>
  <c r="W20"/>
  <c r="V20"/>
  <c r="S20"/>
  <c r="R20"/>
  <c r="O20"/>
  <c r="N20"/>
  <c r="K20"/>
  <c r="J20"/>
  <c r="G20"/>
  <c r="F20"/>
  <c r="AU19"/>
  <c r="AT19"/>
  <c r="AQ19"/>
  <c r="AP19"/>
  <c r="AM19"/>
  <c r="AL19"/>
  <c r="AI19"/>
  <c r="AH19"/>
  <c r="AE19"/>
  <c r="AD19"/>
  <c r="AA19"/>
  <c r="Z19"/>
  <c r="W19"/>
  <c r="V19"/>
  <c r="S19"/>
  <c r="R19"/>
  <c r="O19"/>
  <c r="N19"/>
  <c r="K19"/>
  <c r="J19"/>
  <c r="G19"/>
  <c r="F19"/>
  <c r="AU18"/>
  <c r="AT18"/>
  <c r="AQ18"/>
  <c r="AP18"/>
  <c r="AM18"/>
  <c r="AL18"/>
  <c r="AI18"/>
  <c r="AH18"/>
  <c r="AE18"/>
  <c r="AD18"/>
  <c r="AA18"/>
  <c r="Z18"/>
  <c r="W18"/>
  <c r="V18"/>
  <c r="S18"/>
  <c r="R18"/>
  <c r="O18"/>
  <c r="N18"/>
  <c r="K18"/>
  <c r="J18"/>
  <c r="G18"/>
  <c r="F18"/>
  <c r="AU17"/>
  <c r="AT17"/>
  <c r="AQ17"/>
  <c r="AP17"/>
  <c r="AM17"/>
  <c r="AL17"/>
  <c r="AI17"/>
  <c r="AH17"/>
  <c r="AE17"/>
  <c r="AD17"/>
  <c r="AA17"/>
  <c r="Z17"/>
  <c r="W17"/>
  <c r="V17"/>
  <c r="S17"/>
  <c r="R17"/>
  <c r="O17"/>
  <c r="N17"/>
  <c r="K17"/>
  <c r="J17"/>
  <c r="G17"/>
  <c r="F17"/>
  <c r="AU16"/>
  <c r="AT16"/>
  <c r="AQ16"/>
  <c r="AP16"/>
  <c r="AM16"/>
  <c r="AL16"/>
  <c r="AI16"/>
  <c r="AH16"/>
  <c r="AE16"/>
  <c r="AD16"/>
  <c r="AA16"/>
  <c r="Z16"/>
  <c r="W16"/>
  <c r="V16"/>
  <c r="S16"/>
  <c r="R16"/>
  <c r="O16"/>
  <c r="N16"/>
  <c r="K16"/>
  <c r="J16"/>
  <c r="G16"/>
  <c r="F16"/>
  <c r="AU15"/>
  <c r="AT15"/>
  <c r="AQ15"/>
  <c r="AP15"/>
  <c r="AM15"/>
  <c r="AL15"/>
  <c r="AI15"/>
  <c r="AH15"/>
  <c r="AE15"/>
  <c r="AD15"/>
  <c r="AA15"/>
  <c r="Z15"/>
  <c r="W15"/>
  <c r="V15"/>
  <c r="S15"/>
  <c r="R15"/>
  <c r="O15"/>
  <c r="N15"/>
  <c r="K15"/>
  <c r="J15"/>
  <c r="G15"/>
  <c r="F15"/>
  <c r="AU14"/>
  <c r="AT14"/>
  <c r="AQ14"/>
  <c r="AP14"/>
  <c r="AM14"/>
  <c r="AL14"/>
  <c r="AI14"/>
  <c r="AH14"/>
  <c r="AE14"/>
  <c r="AD14"/>
  <c r="AA14"/>
  <c r="Z14"/>
  <c r="W14"/>
  <c r="V14"/>
  <c r="S14"/>
  <c r="R14"/>
  <c r="O14"/>
  <c r="N14"/>
  <c r="K14"/>
  <c r="J14"/>
  <c r="G14"/>
  <c r="F14"/>
  <c r="AU13"/>
  <c r="AT13"/>
  <c r="AQ13"/>
  <c r="AP13"/>
  <c r="AM13"/>
  <c r="AL13"/>
  <c r="AI13"/>
  <c r="AH13"/>
  <c r="AE13"/>
  <c r="AD13"/>
  <c r="AA13"/>
  <c r="Z13"/>
  <c r="W13"/>
  <c r="V13"/>
  <c r="S13"/>
  <c r="R13"/>
  <c r="O13"/>
  <c r="N13"/>
  <c r="K13"/>
  <c r="J13"/>
  <c r="G13"/>
  <c r="F13"/>
  <c r="AU12"/>
  <c r="AT12"/>
  <c r="AQ12"/>
  <c r="AP12"/>
  <c r="AM12"/>
  <c r="AL12"/>
  <c r="AI12"/>
  <c r="AH12"/>
  <c r="AE12"/>
  <c r="AD12"/>
  <c r="AA12"/>
  <c r="Z12"/>
  <c r="W12"/>
  <c r="V12"/>
  <c r="S12"/>
  <c r="R12"/>
  <c r="O12"/>
  <c r="N12"/>
  <c r="K12"/>
  <c r="J12"/>
  <c r="G12"/>
  <c r="F12"/>
  <c r="AU11"/>
  <c r="AT11"/>
  <c r="AQ11"/>
  <c r="AP11"/>
  <c r="AM11"/>
  <c r="AL11"/>
  <c r="AI11"/>
  <c r="AH11"/>
  <c r="AE11"/>
  <c r="AD11"/>
  <c r="AA11"/>
  <c r="Z11"/>
  <c r="W11"/>
  <c r="V11"/>
  <c r="S11"/>
  <c r="R11"/>
  <c r="O11"/>
  <c r="N11"/>
  <c r="K11"/>
  <c r="J11"/>
  <c r="G11"/>
  <c r="F11"/>
  <c r="AU10"/>
  <c r="AT10"/>
  <c r="AQ10"/>
  <c r="AP10"/>
  <c r="AM10"/>
  <c r="AL10"/>
  <c r="AI10"/>
  <c r="AH10"/>
  <c r="AE10"/>
  <c r="AD10"/>
  <c r="AA10"/>
  <c r="Z10"/>
  <c r="W10"/>
  <c r="V10"/>
  <c r="S10"/>
  <c r="R10"/>
  <c r="O10"/>
  <c r="N10"/>
  <c r="K10"/>
  <c r="J10"/>
  <c r="G10"/>
  <c r="F10"/>
  <c r="AU9"/>
  <c r="AT9"/>
  <c r="AQ9"/>
  <c r="AP9"/>
  <c r="AM9"/>
  <c r="AL9"/>
  <c r="AI9"/>
  <c r="AH9"/>
  <c r="Z9"/>
  <c r="AA9" s="1"/>
  <c r="V9"/>
  <c r="W9" s="1"/>
  <c r="O9"/>
  <c r="N9"/>
  <c r="Q9" s="1"/>
  <c r="R9" s="1"/>
  <c r="S9" s="1"/>
  <c r="K9"/>
  <c r="J9"/>
  <c r="G9"/>
  <c r="F9"/>
  <c r="AU8"/>
  <c r="AT8"/>
  <c r="AQ8"/>
  <c r="AP8"/>
  <c r="AM8"/>
  <c r="AL8"/>
  <c r="AI8"/>
  <c r="AH8"/>
  <c r="Z8"/>
  <c r="AA8" s="1"/>
  <c r="V8"/>
  <c r="W8" s="1"/>
  <c r="R8"/>
  <c r="S8" s="1"/>
  <c r="N8"/>
  <c r="O8" s="1"/>
  <c r="J8"/>
  <c r="K8" s="1"/>
  <c r="F8"/>
  <c r="G8" s="1"/>
  <c r="AT7"/>
  <c r="AU7" s="1"/>
  <c r="AP7"/>
  <c r="AQ7" s="1"/>
  <c r="AL7"/>
  <c r="AM7" s="1"/>
  <c r="AH7"/>
  <c r="AI7" s="1"/>
  <c r="AD7"/>
  <c r="AE7" s="1"/>
  <c r="Z7"/>
  <c r="AA7" s="1"/>
  <c r="V7"/>
  <c r="W7" s="1"/>
  <c r="R7"/>
  <c r="S7" s="1"/>
  <c r="N7"/>
  <c r="O7" s="1"/>
  <c r="J7"/>
  <c r="K7" s="1"/>
  <c r="F7"/>
  <c r="G7" s="1"/>
  <c r="AT6"/>
  <c r="AU6" s="1"/>
  <c r="AP6"/>
  <c r="AQ6" s="1"/>
  <c r="AL6"/>
  <c r="AM6" s="1"/>
  <c r="AH6"/>
  <c r="AI6" s="1"/>
  <c r="AD6"/>
  <c r="AE6" s="1"/>
  <c r="AC6"/>
  <c r="AA6"/>
  <c r="Z6"/>
  <c r="W6"/>
  <c r="V6"/>
  <c r="N6"/>
  <c r="O6" s="1"/>
  <c r="J6"/>
  <c r="K6" s="1"/>
  <c r="F6"/>
  <c r="G6" s="1"/>
  <c r="AT5"/>
  <c r="AU5" s="1"/>
  <c r="AP5"/>
  <c r="AQ5" s="1"/>
  <c r="AL5"/>
  <c r="AM5" s="1"/>
  <c r="AH5"/>
  <c r="AI5" s="1"/>
  <c r="AD5"/>
  <c r="AE5" s="1"/>
  <c r="AC5"/>
  <c r="AA5"/>
  <c r="Z5"/>
  <c r="W5"/>
  <c r="V5"/>
  <c r="S5"/>
  <c r="R5"/>
  <c r="O5"/>
  <c r="N5"/>
  <c r="K5"/>
  <c r="J5"/>
  <c r="G5"/>
  <c r="F5"/>
  <c r="AS4"/>
  <c r="AT4" s="1"/>
  <c r="AU4" s="1"/>
  <c r="AP4"/>
  <c r="AQ4" s="1"/>
  <c r="AL4"/>
  <c r="AM4" s="1"/>
  <c r="AH4"/>
  <c r="AI4" s="1"/>
  <c r="AD4"/>
  <c r="AE4" s="1"/>
  <c r="Z4"/>
  <c r="AA4" s="1"/>
  <c r="V4"/>
  <c r="W4" s="1"/>
  <c r="R4"/>
  <c r="S4" s="1"/>
  <c r="N4"/>
  <c r="O4" s="1"/>
  <c r="J4"/>
  <c r="K4" s="1"/>
  <c r="F4"/>
  <c r="G4" s="1"/>
  <c r="AO64" l="1"/>
  <c r="AP64" s="1"/>
  <c r="AQ64" s="1"/>
  <c r="AO68"/>
  <c r="AP68" s="1"/>
  <c r="AQ68" s="1"/>
  <c r="AO72"/>
  <c r="AP72" s="1"/>
  <c r="AQ72" s="1"/>
  <c r="AO76"/>
  <c r="AP76" s="1"/>
  <c r="AQ76" s="1"/>
  <c r="AO80"/>
  <c r="AP80" s="1"/>
  <c r="AQ80" s="1"/>
  <c r="Q6"/>
  <c r="AC8"/>
  <c r="AD8" s="1"/>
  <c r="AE8" s="1"/>
  <c r="AC9"/>
  <c r="AD9" s="1"/>
  <c r="AE9" s="1"/>
  <c r="AO65"/>
  <c r="AP65" s="1"/>
  <c r="AQ65" s="1"/>
  <c r="AO69"/>
  <c r="AP69" s="1"/>
  <c r="AQ69" s="1"/>
  <c r="AO73"/>
  <c r="AP73" s="1"/>
  <c r="AQ73" s="1"/>
  <c r="AO77"/>
  <c r="AP77" s="1"/>
  <c r="AQ77" s="1"/>
  <c r="AO81"/>
  <c r="AP81" s="1"/>
  <c r="AQ81" s="1"/>
  <c r="AC85" l="1"/>
  <c r="AO85"/>
  <c r="AP85" s="1"/>
  <c r="AQ85" s="1"/>
  <c r="Q85"/>
  <c r="R85" s="1"/>
  <c r="S85" s="1"/>
  <c r="R6"/>
  <c r="S6" s="1"/>
</calcChain>
</file>

<file path=xl/sharedStrings.xml><?xml version="1.0" encoding="utf-8"?>
<sst xmlns="http://schemas.openxmlformats.org/spreadsheetml/2006/main" count="146" uniqueCount="103">
  <si>
    <t>Salary</t>
  </si>
  <si>
    <t>OE (Gen)</t>
  </si>
  <si>
    <t>OE (IT)</t>
  </si>
  <si>
    <t>Medical</t>
  </si>
  <si>
    <t>DTE</t>
  </si>
  <si>
    <t>RRT</t>
  </si>
  <si>
    <t>PPS</t>
  </si>
  <si>
    <t>Minor Works</t>
  </si>
  <si>
    <t>Publications</t>
  </si>
  <si>
    <t>Adv. &amp; Publicity</t>
  </si>
  <si>
    <t>Wages</t>
  </si>
  <si>
    <t>ITI (Conv)</t>
  </si>
  <si>
    <t>S.No</t>
  </si>
  <si>
    <t>DDO Code</t>
  </si>
  <si>
    <t>Name of the Office</t>
  </si>
  <si>
    <t>Granted</t>
  </si>
  <si>
    <t>Spent</t>
  </si>
  <si>
    <t>Balance</t>
  </si>
  <si>
    <t>%</t>
  </si>
  <si>
    <t>Pr.CCIT, Hyderabad</t>
  </si>
  <si>
    <t>CCIT, Vijayawada</t>
  </si>
  <si>
    <t xml:space="preserve"> </t>
  </si>
  <si>
    <t>IT Ombudsman</t>
  </si>
  <si>
    <t>Pr.CIT-1, Hyderabad</t>
  </si>
  <si>
    <t>Range-1, Hyderabad</t>
  </si>
  <si>
    <t>Range-4, Hyderabad</t>
  </si>
  <si>
    <t>Range-12, Hyderabad</t>
  </si>
  <si>
    <t>Pr.CIT-2, Hyderabad</t>
  </si>
  <si>
    <t>Range-2, Hyderabad</t>
  </si>
  <si>
    <t>Range-8, Hyderabad</t>
  </si>
  <si>
    <t>Karimnagar Range</t>
  </si>
  <si>
    <t>Pr.CIT-3, Hyderabad</t>
  </si>
  <si>
    <t>Range-3, Hyderabad</t>
  </si>
  <si>
    <t>Range-7, Hyderabad</t>
  </si>
  <si>
    <t>Warangal Range</t>
  </si>
  <si>
    <t>Pr.CIT-4, Hyderabad</t>
  </si>
  <si>
    <t>Range-5, Hyderabad</t>
  </si>
  <si>
    <t>Range-13, Hyderabad</t>
  </si>
  <si>
    <t>Range-16, Hyderabad</t>
  </si>
  <si>
    <t>Pr.CIT-5, Hyderabad</t>
  </si>
  <si>
    <t>Range-11, Hyderabad</t>
  </si>
  <si>
    <t>Range-17, Hyderabad</t>
  </si>
  <si>
    <t>Nizamabad Range</t>
  </si>
  <si>
    <t>Pr.CIT-6, Hyderabad</t>
  </si>
  <si>
    <t>Range-6, Hyderabad</t>
  </si>
  <si>
    <t>Range-10, Hyderabad</t>
  </si>
  <si>
    <t>Range-14, Hyderabad</t>
  </si>
  <si>
    <t>Pr.CIT-7, Hyderabad</t>
  </si>
  <si>
    <t>Range-9, Hyderabad</t>
  </si>
  <si>
    <t>Range-15, Hyderabad</t>
  </si>
  <si>
    <t>Khammam Range</t>
  </si>
  <si>
    <t>Pr.CIT, Guntur</t>
  </si>
  <si>
    <t>Range-1, Guntur</t>
  </si>
  <si>
    <t>Range-2, Guntur</t>
  </si>
  <si>
    <t>Pr.CIT, Vijayawada</t>
  </si>
  <si>
    <t>Range-1, Vijayawada</t>
  </si>
  <si>
    <t>Range-2, Vijayawada</t>
  </si>
  <si>
    <t>Range-3, Vijayawada</t>
  </si>
  <si>
    <t>Pr.CIT, Tirupathi</t>
  </si>
  <si>
    <t>Range-1, Tirupathi</t>
  </si>
  <si>
    <t>Range-2, Tirupathi</t>
  </si>
  <si>
    <t>Pr.CIT, Kurnool</t>
  </si>
  <si>
    <t>CIT(TDS), Hyderabad</t>
  </si>
  <si>
    <t>Range-1 (TDS),Hyd</t>
  </si>
  <si>
    <t>Range-2 (TDS),Hyd</t>
  </si>
  <si>
    <t>CIT(TDS), Vijayawada</t>
  </si>
  <si>
    <t>CIT(DR)-I,Hyderabad</t>
  </si>
  <si>
    <t>CIT(DR)-II,Hyderabad</t>
  </si>
  <si>
    <t>CIT(Exemptions), Hyd</t>
  </si>
  <si>
    <t>CIT(Audit), Hyderabad</t>
  </si>
  <si>
    <t>CIT(CO), Hyd</t>
  </si>
  <si>
    <t>Anantapur Range</t>
  </si>
  <si>
    <t>Kadapa Range</t>
  </si>
  <si>
    <t>Nellore Range</t>
  </si>
  <si>
    <t>Ongole Range</t>
  </si>
  <si>
    <t>SE, Valuation Cell,Hyd</t>
  </si>
  <si>
    <t>EE, Valuation Cell, Vija</t>
  </si>
  <si>
    <t>IT Office, Mahabobnagar</t>
  </si>
  <si>
    <t>IT Office, Sangareddy</t>
  </si>
  <si>
    <t>IT Office, Vikarabad</t>
  </si>
  <si>
    <t>IT Office, Mancherial</t>
  </si>
  <si>
    <t>IT Office, Nalgonda</t>
  </si>
  <si>
    <t>IT Office, Suryapet</t>
  </si>
  <si>
    <t>IT Office, Nirmal</t>
  </si>
  <si>
    <t>IT Office, Adilabad</t>
  </si>
  <si>
    <t>IT Office, Siddipet</t>
  </si>
  <si>
    <t>IT Office, Kothagudem</t>
  </si>
  <si>
    <t>IT Office, Nandyal</t>
  </si>
  <si>
    <t>IT Office, Adoni</t>
  </si>
  <si>
    <t>IT Office, Hindupur</t>
  </si>
  <si>
    <t>IT Office, Guntakal</t>
  </si>
  <si>
    <t>IT Office, Proddatur</t>
  </si>
  <si>
    <t>IT Office, Chittoor</t>
  </si>
  <si>
    <t>IT Office, Madanapalle</t>
  </si>
  <si>
    <t>IT Office, Gudur</t>
  </si>
  <si>
    <t>IT Office, Tenali</t>
  </si>
  <si>
    <t>IT Office, Narsaraopet</t>
  </si>
  <si>
    <t>IT Office, Bapatla</t>
  </si>
  <si>
    <t>IT Office, Chirala</t>
  </si>
  <si>
    <t>IT Office, Gudivada</t>
  </si>
  <si>
    <t>IT Office, Machilipatnam</t>
  </si>
  <si>
    <t>Total</t>
  </si>
  <si>
    <t>Fund allocation &amp; Expenditure Figures Up to 31-12-2016 (ZAO figure) by the all DDOs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</si>
</sst>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Times New Roman"/>
      <family val="1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2B48C"/>
      </left>
      <right style="thin">
        <color rgb="FFD2B48C"/>
      </right>
      <top style="thin">
        <color rgb="FFD2B48C"/>
      </top>
      <bottom style="thin">
        <color rgb="FFD2B48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1" fontId="0" fillId="0" borderId="2" xfId="0" applyNumberFormat="1" applyBorder="1" applyAlignment="1">
      <alignment horizontal="center" vertical="top"/>
    </xf>
    <xf numFmtId="1" fontId="0" fillId="0" borderId="2" xfId="0" applyNumberForma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right" vertical="top"/>
    </xf>
    <xf numFmtId="1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1" fontId="8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1" fontId="0" fillId="0" borderId="3" xfId="0" applyNumberForma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" fontId="0" fillId="0" borderId="0" xfId="0" applyNumberForma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243840</xdr:colOff>
      <xdr:row>56</xdr:row>
      <xdr:rowOff>21336</xdr:rowOff>
    </xdr:to>
    <xdr:pic>
      <xdr:nvPicPr>
        <xdr:cNvPr id="2" name="Picture 1" descr="memo_0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59040" cy="10689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435864</xdr:colOff>
      <xdr:row>36</xdr:row>
      <xdr:rowOff>179832</xdr:rowOff>
    </xdr:to>
    <xdr:pic>
      <xdr:nvPicPr>
        <xdr:cNvPr id="3" name="Picture 2" descr="schedule_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922264" cy="703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>
      <selection activeCell="L11" sqref="L11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E87"/>
  <sheetViews>
    <sheetView tabSelected="1" workbookViewId="0">
      <selection activeCell="D1" sqref="D1"/>
    </sheetView>
  </sheetViews>
  <sheetFormatPr defaultRowHeight="15"/>
  <cols>
    <col min="1" max="1" width="3.85546875" style="1" customWidth="1"/>
    <col min="2" max="2" width="7.5703125" style="2" hidden="1" customWidth="1"/>
    <col min="3" max="3" width="22.28515625" style="1" customWidth="1"/>
    <col min="4" max="4" width="7.140625" style="1" customWidth="1"/>
    <col min="5" max="5" width="8.42578125" style="32" customWidth="1"/>
    <col min="6" max="6" width="7.7109375" style="1" customWidth="1"/>
    <col min="7" max="7" width="5.42578125" style="31" customWidth="1"/>
    <col min="8" max="8" width="7.7109375" style="33" customWidth="1"/>
    <col min="9" max="9" width="7.42578125" style="1" customWidth="1"/>
    <col min="10" max="10" width="6.85546875" style="1" customWidth="1"/>
    <col min="11" max="11" width="5.5703125" style="31" customWidth="1"/>
    <col min="12" max="12" width="6.28515625" style="1" customWidth="1"/>
    <col min="13" max="13" width="6.5703125" style="1" customWidth="1"/>
    <col min="14" max="14" width="5.7109375" style="1" customWidth="1"/>
    <col min="15" max="15" width="5.42578125" style="1" customWidth="1"/>
    <col min="16" max="16" width="5.85546875" style="1" customWidth="1"/>
    <col min="17" max="18" width="6.5703125" style="1" customWidth="1"/>
    <col min="19" max="19" width="5.7109375" style="1" customWidth="1"/>
    <col min="20" max="21" width="6" style="1" customWidth="1"/>
    <col min="22" max="22" width="5.140625" style="1" customWidth="1"/>
    <col min="23" max="23" width="4.42578125" style="1" customWidth="1"/>
    <col min="24" max="25" width="6" style="1" customWidth="1"/>
    <col min="26" max="26" width="5.85546875" style="1" customWidth="1"/>
    <col min="27" max="27" width="4.7109375" style="1" customWidth="1"/>
    <col min="28" max="28" width="6" style="1" customWidth="1"/>
    <col min="29" max="29" width="5" style="1" customWidth="1"/>
    <col min="30" max="30" width="5.85546875" style="1" customWidth="1"/>
    <col min="31" max="31" width="3.42578125" style="1" customWidth="1"/>
    <col min="32" max="32" width="6" style="1" customWidth="1"/>
    <col min="33" max="33" width="5.140625" style="1" customWidth="1"/>
    <col min="34" max="34" width="5.85546875" style="1" customWidth="1"/>
    <col min="35" max="35" width="3.7109375" style="1" customWidth="1"/>
    <col min="36" max="36" width="4.42578125" style="1" customWidth="1"/>
    <col min="37" max="37" width="4" style="1" customWidth="1"/>
    <col min="38" max="39" width="3.85546875" style="1" customWidth="1"/>
    <col min="40" max="40" width="5" style="1" customWidth="1"/>
    <col min="41" max="41" width="5.140625" style="1" customWidth="1"/>
    <col min="42" max="42" width="4" style="1" customWidth="1"/>
    <col min="43" max="43" width="1.85546875" style="1" customWidth="1"/>
    <col min="44" max="44" width="4.42578125" style="1" customWidth="1"/>
    <col min="45" max="45" width="4" style="1" customWidth="1"/>
    <col min="46" max="46" width="3.7109375" style="6" customWidth="1"/>
    <col min="47" max="47" width="3" style="6" customWidth="1"/>
    <col min="48" max="48" width="5.42578125" style="1" customWidth="1"/>
    <col min="49" max="50" width="9.140625" style="1" customWidth="1"/>
    <col min="51" max="51" width="0.28515625" style="1" customWidth="1"/>
    <col min="52" max="56" width="9.140625" style="1" customWidth="1"/>
    <col min="57" max="16384" width="9.140625" style="1"/>
  </cols>
  <sheetData>
    <row r="1" spans="1:52" ht="26.25">
      <c r="D1" s="3" t="s">
        <v>102</v>
      </c>
      <c r="E1" s="4"/>
      <c r="F1" s="3"/>
      <c r="G1" s="5"/>
      <c r="H1" s="3"/>
      <c r="I1" s="3"/>
      <c r="J1" s="3"/>
      <c r="K1" s="5"/>
      <c r="L1" s="3"/>
      <c r="M1" s="3"/>
      <c r="N1" s="3"/>
    </row>
    <row r="2" spans="1:52">
      <c r="D2" s="35" t="s">
        <v>0</v>
      </c>
      <c r="E2" s="35"/>
      <c r="F2" s="35"/>
      <c r="G2" s="7"/>
      <c r="H2" s="35" t="s">
        <v>1</v>
      </c>
      <c r="I2" s="35"/>
      <c r="J2" s="35"/>
      <c r="K2" s="7"/>
      <c r="L2" s="35" t="s">
        <v>2</v>
      </c>
      <c r="M2" s="35"/>
      <c r="N2" s="35"/>
      <c r="O2" s="7"/>
      <c r="P2" s="35" t="s">
        <v>3</v>
      </c>
      <c r="Q2" s="35"/>
      <c r="R2" s="35"/>
      <c r="S2" s="7"/>
      <c r="T2" s="35" t="s">
        <v>4</v>
      </c>
      <c r="U2" s="35"/>
      <c r="V2" s="35"/>
      <c r="W2" s="7"/>
      <c r="X2" s="35" t="s">
        <v>5</v>
      </c>
      <c r="Y2" s="35"/>
      <c r="Z2" s="35"/>
      <c r="AA2" s="7"/>
      <c r="AB2" s="35" t="s">
        <v>6</v>
      </c>
      <c r="AC2" s="35"/>
      <c r="AD2" s="35"/>
      <c r="AE2" s="7"/>
      <c r="AF2" s="35" t="s">
        <v>7</v>
      </c>
      <c r="AG2" s="35"/>
      <c r="AH2" s="35"/>
      <c r="AI2" s="7"/>
      <c r="AJ2" s="35" t="s">
        <v>8</v>
      </c>
      <c r="AK2" s="35"/>
      <c r="AL2" s="35"/>
      <c r="AM2" s="7"/>
      <c r="AN2" s="35" t="s">
        <v>9</v>
      </c>
      <c r="AO2" s="35"/>
      <c r="AP2" s="35"/>
      <c r="AQ2" s="7"/>
      <c r="AR2" s="35" t="s">
        <v>10</v>
      </c>
      <c r="AS2" s="35"/>
      <c r="AT2" s="35"/>
      <c r="AU2" s="7"/>
      <c r="AV2" s="34" t="s">
        <v>11</v>
      </c>
      <c r="AW2" s="34"/>
      <c r="AX2" s="34"/>
      <c r="AY2" s="34"/>
    </row>
    <row r="3" spans="1:52" s="2" customFormat="1" ht="45">
      <c r="A3" s="8" t="s">
        <v>12</v>
      </c>
      <c r="B3" s="8" t="s">
        <v>13</v>
      </c>
      <c r="C3" s="8" t="s">
        <v>14</v>
      </c>
      <c r="D3" s="9" t="s">
        <v>15</v>
      </c>
      <c r="E3" s="10" t="s">
        <v>16</v>
      </c>
      <c r="F3" s="9" t="s">
        <v>17</v>
      </c>
      <c r="G3" s="9" t="s">
        <v>18</v>
      </c>
      <c r="H3" s="9" t="s">
        <v>15</v>
      </c>
      <c r="I3" s="9" t="s">
        <v>16</v>
      </c>
      <c r="J3" s="9" t="s">
        <v>17</v>
      </c>
      <c r="K3" s="9" t="s">
        <v>18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15</v>
      </c>
      <c r="U3" s="9" t="s">
        <v>16</v>
      </c>
      <c r="V3" s="9" t="s">
        <v>17</v>
      </c>
      <c r="W3" s="9" t="s">
        <v>18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15</v>
      </c>
      <c r="AC3" s="9" t="s">
        <v>16</v>
      </c>
      <c r="AD3" s="9" t="s">
        <v>17</v>
      </c>
      <c r="AE3" s="9" t="s">
        <v>18</v>
      </c>
      <c r="AF3" s="9" t="s">
        <v>15</v>
      </c>
      <c r="AG3" s="9" t="s">
        <v>16</v>
      </c>
      <c r="AH3" s="9" t="s">
        <v>17</v>
      </c>
      <c r="AI3" s="9" t="s">
        <v>18</v>
      </c>
      <c r="AJ3" s="9" t="s">
        <v>15</v>
      </c>
      <c r="AK3" s="9" t="s">
        <v>16</v>
      </c>
      <c r="AL3" s="9" t="s">
        <v>17</v>
      </c>
      <c r="AM3" s="9" t="s">
        <v>18</v>
      </c>
      <c r="AN3" s="9" t="s">
        <v>15</v>
      </c>
      <c r="AO3" s="9" t="s">
        <v>16</v>
      </c>
      <c r="AP3" s="9" t="s">
        <v>17</v>
      </c>
      <c r="AQ3" s="9" t="s">
        <v>18</v>
      </c>
      <c r="AR3" s="9" t="s">
        <v>15</v>
      </c>
      <c r="AS3" s="9" t="s">
        <v>16</v>
      </c>
      <c r="AT3" s="11" t="s">
        <v>17</v>
      </c>
      <c r="AU3" s="11" t="s">
        <v>18</v>
      </c>
      <c r="AV3" s="9" t="s">
        <v>15</v>
      </c>
      <c r="AW3" s="9" t="s">
        <v>16</v>
      </c>
      <c r="AX3" s="9" t="s">
        <v>17</v>
      </c>
      <c r="AY3" s="12"/>
    </row>
    <row r="4" spans="1:52" ht="15.75">
      <c r="A4" s="13">
        <v>1</v>
      </c>
      <c r="B4" s="13">
        <v>256585</v>
      </c>
      <c r="C4" s="14" t="s">
        <v>19</v>
      </c>
      <c r="D4" s="15">
        <v>105891</v>
      </c>
      <c r="E4" s="16">
        <v>101918</v>
      </c>
      <c r="F4" s="17">
        <f>D4-E4</f>
        <v>3973</v>
      </c>
      <c r="G4" s="18">
        <f>F4/D4*100</f>
        <v>3.7519713667828238</v>
      </c>
      <c r="H4" s="19">
        <v>120232</v>
      </c>
      <c r="I4" s="13">
        <v>87838</v>
      </c>
      <c r="J4" s="13">
        <f>H4-I4</f>
        <v>32394</v>
      </c>
      <c r="K4" s="18">
        <f>J4/H4*100</f>
        <v>26.942910373278327</v>
      </c>
      <c r="L4" s="19">
        <v>4790</v>
      </c>
      <c r="M4" s="13">
        <v>3667</v>
      </c>
      <c r="N4" s="13">
        <f>L4-M4</f>
        <v>1123</v>
      </c>
      <c r="O4" s="18">
        <f>N4/L4*100</f>
        <v>23.444676409185806</v>
      </c>
      <c r="P4" s="19">
        <v>1991</v>
      </c>
      <c r="Q4" s="13">
        <v>1980</v>
      </c>
      <c r="R4" s="13">
        <f>P4-Q4</f>
        <v>11</v>
      </c>
      <c r="S4" s="18">
        <f>R4/P4*100</f>
        <v>0.55248618784530379</v>
      </c>
      <c r="T4" s="15">
        <v>1154</v>
      </c>
      <c r="U4" s="13">
        <v>1077</v>
      </c>
      <c r="V4" s="13">
        <f>T4-U4</f>
        <v>77</v>
      </c>
      <c r="W4" s="18">
        <f>V4/T4*100</f>
        <v>6.672443674176777</v>
      </c>
      <c r="X4" s="15">
        <v>50613</v>
      </c>
      <c r="Y4" s="13">
        <v>41253</v>
      </c>
      <c r="Z4" s="13">
        <f>X4-Y4</f>
        <v>9360</v>
      </c>
      <c r="AA4" s="18">
        <f>Z4/X4*100</f>
        <v>18.493272479402524</v>
      </c>
      <c r="AB4" s="15">
        <v>1100</v>
      </c>
      <c r="AC4" s="13">
        <v>1041</v>
      </c>
      <c r="AD4" s="13">
        <f>AB4-AC4</f>
        <v>59</v>
      </c>
      <c r="AE4" s="18">
        <f>AD4/AB4*100</f>
        <v>5.3636363636363633</v>
      </c>
      <c r="AF4" s="15">
        <v>32927</v>
      </c>
      <c r="AG4" s="13">
        <v>1561</v>
      </c>
      <c r="AH4" s="13">
        <f>AF4-AG4</f>
        <v>31366</v>
      </c>
      <c r="AI4" s="18">
        <f>AH4/AF4*100</f>
        <v>95.259209767060469</v>
      </c>
      <c r="AJ4" s="15">
        <v>300</v>
      </c>
      <c r="AK4" s="13">
        <v>125</v>
      </c>
      <c r="AL4" s="13">
        <f>AJ4-AK4</f>
        <v>175</v>
      </c>
      <c r="AM4" s="18">
        <f>AL4/AJ4*100</f>
        <v>58.333333333333336</v>
      </c>
      <c r="AN4" s="15">
        <v>7400</v>
      </c>
      <c r="AO4" s="13">
        <v>6706</v>
      </c>
      <c r="AP4" s="13">
        <f>AN4-AO4</f>
        <v>694</v>
      </c>
      <c r="AQ4" s="18">
        <f>AP4/AN4*100</f>
        <v>9.378378378378379</v>
      </c>
      <c r="AR4" s="15">
        <v>150</v>
      </c>
      <c r="AS4" s="20">
        <f>78614/1000</f>
        <v>78.614000000000004</v>
      </c>
      <c r="AT4" s="17">
        <f>AR4-AS4</f>
        <v>71.385999999999996</v>
      </c>
      <c r="AU4" s="18">
        <f>AT4/AR4*100</f>
        <v>47.590666666666664</v>
      </c>
      <c r="AV4" s="15">
        <v>500</v>
      </c>
      <c r="AW4" s="13"/>
      <c r="AX4" s="13"/>
    </row>
    <row r="5" spans="1:52">
      <c r="A5" s="13">
        <v>2</v>
      </c>
      <c r="B5" s="13">
        <v>305960</v>
      </c>
      <c r="C5" s="14" t="s">
        <v>20</v>
      </c>
      <c r="D5" s="15">
        <v>10000</v>
      </c>
      <c r="E5" s="16">
        <v>15560</v>
      </c>
      <c r="F5" s="17">
        <f t="shared" ref="F5:F68" si="0">D5-E5</f>
        <v>-5560</v>
      </c>
      <c r="G5" s="18">
        <f t="shared" ref="G5:G68" si="1">F5/D5*100</f>
        <v>-55.600000000000009</v>
      </c>
      <c r="H5" s="19">
        <v>3650</v>
      </c>
      <c r="I5" s="13">
        <v>2137</v>
      </c>
      <c r="J5" s="13">
        <f>H5-I5</f>
        <v>1513</v>
      </c>
      <c r="K5" s="18">
        <f t="shared" ref="K5:K68" si="2">J5/H5*100</f>
        <v>41.452054794520549</v>
      </c>
      <c r="L5" s="19">
        <v>500</v>
      </c>
      <c r="M5" s="13">
        <v>205</v>
      </c>
      <c r="N5" s="13">
        <f>L5-M5</f>
        <v>295</v>
      </c>
      <c r="O5" s="18">
        <f t="shared" ref="O5:O68" si="3">N5/L5*100</f>
        <v>59</v>
      </c>
      <c r="P5" s="19">
        <v>0</v>
      </c>
      <c r="Q5" s="13">
        <v>0</v>
      </c>
      <c r="R5" s="13">
        <f t="shared" ref="R5:R68" si="4">P5-Q5</f>
        <v>0</v>
      </c>
      <c r="S5" s="18" t="e">
        <f t="shared" ref="S5:S68" si="5">R5/P5*100</f>
        <v>#DIV/0!</v>
      </c>
      <c r="T5" s="15">
        <v>600</v>
      </c>
      <c r="U5" s="13">
        <v>527</v>
      </c>
      <c r="V5" s="13">
        <f t="shared" ref="V5:V68" si="6">T5-U5</f>
        <v>73</v>
      </c>
      <c r="W5" s="18">
        <f t="shared" ref="W5:W68" si="7">V5/T5*100</f>
        <v>12.166666666666668</v>
      </c>
      <c r="X5" s="15">
        <v>0</v>
      </c>
      <c r="Y5" s="13">
        <v>0</v>
      </c>
      <c r="Z5" s="13">
        <f t="shared" ref="Z5:Z68" si="8">X5-Y5</f>
        <v>0</v>
      </c>
      <c r="AA5" s="18" t="e">
        <f t="shared" ref="AA5:AA68" si="9">Z5/X5*100</f>
        <v>#DIV/0!</v>
      </c>
      <c r="AB5" s="15">
        <v>0</v>
      </c>
      <c r="AC5" s="13">
        <f>Z5-AB5</f>
        <v>0</v>
      </c>
      <c r="AD5" s="13">
        <f t="shared" ref="AD5:AD68" si="10">AB5-AC5</f>
        <v>0</v>
      </c>
      <c r="AE5" s="18" t="e">
        <f t="shared" ref="AE5:AE68" si="11">AD5/AB5*100</f>
        <v>#DIV/0!</v>
      </c>
      <c r="AF5" s="15">
        <v>1200</v>
      </c>
      <c r="AG5" s="13">
        <v>0</v>
      </c>
      <c r="AH5" s="13">
        <f t="shared" ref="AH5:AH68" si="12">AF5-AG5</f>
        <v>1200</v>
      </c>
      <c r="AI5" s="18">
        <f t="shared" ref="AI5:AI68" si="13">AH5/AF5*100</f>
        <v>100</v>
      </c>
      <c r="AJ5" s="15">
        <v>0</v>
      </c>
      <c r="AK5" s="13">
        <v>0</v>
      </c>
      <c r="AL5" s="13">
        <f t="shared" ref="AL5:AL68" si="14">AJ5-AK5</f>
        <v>0</v>
      </c>
      <c r="AM5" s="18" t="e">
        <f t="shared" ref="AM5:AM68" si="15">AL5/AJ5*100</f>
        <v>#DIV/0!</v>
      </c>
      <c r="AN5" s="15">
        <v>0</v>
      </c>
      <c r="AO5" s="13">
        <v>0</v>
      </c>
      <c r="AP5" s="13">
        <f t="shared" ref="AP5:AP68" si="16">AN5-AO5</f>
        <v>0</v>
      </c>
      <c r="AQ5" s="18" t="e">
        <f t="shared" ref="AQ5:AQ68" si="17">AP5/AN5*100</f>
        <v>#DIV/0!</v>
      </c>
      <c r="AR5" s="15">
        <v>0</v>
      </c>
      <c r="AS5" s="13">
        <v>0</v>
      </c>
      <c r="AT5" s="17">
        <f t="shared" ref="AT5:AT68" si="18">AR5-AS5</f>
        <v>0</v>
      </c>
      <c r="AU5" s="18" t="e">
        <f t="shared" ref="AU5:AU68" si="19">AT5/AR5*100</f>
        <v>#DIV/0!</v>
      </c>
      <c r="AV5" s="15">
        <v>150</v>
      </c>
      <c r="AW5" s="13"/>
      <c r="AX5" s="13"/>
      <c r="AZ5" s="1" t="s">
        <v>21</v>
      </c>
    </row>
    <row r="6" spans="1:52" ht="15.75">
      <c r="A6" s="13">
        <v>3</v>
      </c>
      <c r="B6" s="13">
        <v>200558</v>
      </c>
      <c r="C6" s="14" t="s">
        <v>22</v>
      </c>
      <c r="D6" s="15">
        <v>1900</v>
      </c>
      <c r="E6" s="20">
        <v>986</v>
      </c>
      <c r="F6" s="17">
        <f t="shared" si="0"/>
        <v>914</v>
      </c>
      <c r="G6" s="18">
        <f t="shared" si="1"/>
        <v>48.105263157894733</v>
      </c>
      <c r="H6" s="19">
        <v>725</v>
      </c>
      <c r="I6" s="13">
        <v>615</v>
      </c>
      <c r="J6" s="13">
        <f>H6-I6</f>
        <v>110</v>
      </c>
      <c r="K6" s="18">
        <f t="shared" si="2"/>
        <v>15.172413793103448</v>
      </c>
      <c r="L6" s="19">
        <v>0</v>
      </c>
      <c r="M6" s="13">
        <v>0</v>
      </c>
      <c r="N6" s="13">
        <f t="shared" ref="N6:N69" si="20">L6-M6</f>
        <v>0</v>
      </c>
      <c r="O6" s="18" t="e">
        <f t="shared" si="3"/>
        <v>#DIV/0!</v>
      </c>
      <c r="P6" s="19">
        <v>0</v>
      </c>
      <c r="Q6" s="13">
        <f>N6-P6</f>
        <v>0</v>
      </c>
      <c r="R6" s="13">
        <f t="shared" si="4"/>
        <v>0</v>
      </c>
      <c r="S6" s="18" t="e">
        <f t="shared" si="5"/>
        <v>#DIV/0!</v>
      </c>
      <c r="T6" s="15">
        <v>100</v>
      </c>
      <c r="U6" s="13">
        <v>0</v>
      </c>
      <c r="V6" s="13">
        <f t="shared" si="6"/>
        <v>100</v>
      </c>
      <c r="W6" s="18">
        <f t="shared" si="7"/>
        <v>100</v>
      </c>
      <c r="X6" s="15">
        <v>0</v>
      </c>
      <c r="Y6" s="13">
        <v>0</v>
      </c>
      <c r="Z6" s="13">
        <f t="shared" si="8"/>
        <v>0</v>
      </c>
      <c r="AA6" s="18" t="e">
        <f t="shared" si="9"/>
        <v>#DIV/0!</v>
      </c>
      <c r="AB6" s="15">
        <v>0</v>
      </c>
      <c r="AC6" s="13">
        <f>Z6-AB6</f>
        <v>0</v>
      </c>
      <c r="AD6" s="13">
        <f t="shared" si="10"/>
        <v>0</v>
      </c>
      <c r="AE6" s="18" t="e">
        <f t="shared" si="11"/>
        <v>#DIV/0!</v>
      </c>
      <c r="AF6" s="15">
        <v>0</v>
      </c>
      <c r="AG6" s="13">
        <v>0</v>
      </c>
      <c r="AH6" s="13">
        <f t="shared" si="12"/>
        <v>0</v>
      </c>
      <c r="AI6" s="18" t="e">
        <f t="shared" si="13"/>
        <v>#DIV/0!</v>
      </c>
      <c r="AJ6" s="15">
        <v>0</v>
      </c>
      <c r="AK6" s="13">
        <v>0</v>
      </c>
      <c r="AL6" s="13">
        <f t="shared" si="14"/>
        <v>0</v>
      </c>
      <c r="AM6" s="18" t="e">
        <f t="shared" si="15"/>
        <v>#DIV/0!</v>
      </c>
      <c r="AN6" s="15">
        <v>0</v>
      </c>
      <c r="AO6" s="13">
        <v>0</v>
      </c>
      <c r="AP6" s="13">
        <f t="shared" si="16"/>
        <v>0</v>
      </c>
      <c r="AQ6" s="18" t="e">
        <f t="shared" si="17"/>
        <v>#DIV/0!</v>
      </c>
      <c r="AR6" s="15">
        <v>0</v>
      </c>
      <c r="AS6" s="13">
        <v>0</v>
      </c>
      <c r="AT6" s="17">
        <f t="shared" si="18"/>
        <v>0</v>
      </c>
      <c r="AU6" s="18" t="e">
        <f t="shared" si="19"/>
        <v>#DIV/0!</v>
      </c>
      <c r="AV6" s="15">
        <v>0</v>
      </c>
      <c r="AW6" s="13"/>
      <c r="AX6" s="13"/>
    </row>
    <row r="7" spans="1:52">
      <c r="A7" s="13">
        <v>4</v>
      </c>
      <c r="B7" s="13">
        <v>256621</v>
      </c>
      <c r="C7" s="14" t="s">
        <v>23</v>
      </c>
      <c r="D7" s="15">
        <v>35000</v>
      </c>
      <c r="E7" s="16">
        <v>33878</v>
      </c>
      <c r="F7" s="17">
        <f t="shared" si="0"/>
        <v>1122</v>
      </c>
      <c r="G7" s="18">
        <f t="shared" si="1"/>
        <v>3.205714285714286</v>
      </c>
      <c r="H7" s="19">
        <v>7800</v>
      </c>
      <c r="I7" s="13">
        <v>5990</v>
      </c>
      <c r="J7" s="13">
        <f t="shared" ref="J7:J70" si="21">H7-I7</f>
        <v>1810</v>
      </c>
      <c r="K7" s="18">
        <f t="shared" si="2"/>
        <v>23.205128205128204</v>
      </c>
      <c r="L7" s="19">
        <v>5400</v>
      </c>
      <c r="M7" s="13">
        <v>4990</v>
      </c>
      <c r="N7" s="13">
        <f t="shared" si="20"/>
        <v>410</v>
      </c>
      <c r="O7" s="18">
        <f t="shared" si="3"/>
        <v>7.5925925925925926</v>
      </c>
      <c r="P7" s="19">
        <v>1018</v>
      </c>
      <c r="Q7" s="13">
        <v>796</v>
      </c>
      <c r="R7" s="13">
        <f t="shared" si="4"/>
        <v>222</v>
      </c>
      <c r="S7" s="18">
        <f t="shared" si="5"/>
        <v>21.807465618860512</v>
      </c>
      <c r="T7" s="15">
        <v>560</v>
      </c>
      <c r="U7" s="13">
        <v>596</v>
      </c>
      <c r="V7" s="13">
        <f t="shared" si="6"/>
        <v>-36</v>
      </c>
      <c r="W7" s="18">
        <f t="shared" si="7"/>
        <v>-6.4285714285714279</v>
      </c>
      <c r="X7" s="15">
        <v>0</v>
      </c>
      <c r="Y7" s="13">
        <v>0</v>
      </c>
      <c r="Z7" s="13">
        <f t="shared" si="8"/>
        <v>0</v>
      </c>
      <c r="AA7" s="18" t="e">
        <f t="shared" si="9"/>
        <v>#DIV/0!</v>
      </c>
      <c r="AB7" s="15">
        <v>5600</v>
      </c>
      <c r="AC7" s="13">
        <v>2394</v>
      </c>
      <c r="AD7" s="13">
        <f t="shared" si="10"/>
        <v>3206</v>
      </c>
      <c r="AE7" s="18">
        <f t="shared" si="11"/>
        <v>57.25</v>
      </c>
      <c r="AF7" s="15">
        <v>0</v>
      </c>
      <c r="AG7" s="13">
        <v>0</v>
      </c>
      <c r="AH7" s="13">
        <f t="shared" si="12"/>
        <v>0</v>
      </c>
      <c r="AI7" s="18" t="e">
        <f t="shared" si="13"/>
        <v>#DIV/0!</v>
      </c>
      <c r="AJ7" s="15">
        <v>0</v>
      </c>
      <c r="AK7" s="13">
        <v>0</v>
      </c>
      <c r="AL7" s="13">
        <f t="shared" si="14"/>
        <v>0</v>
      </c>
      <c r="AM7" s="18" t="e">
        <f t="shared" si="15"/>
        <v>#DIV/0!</v>
      </c>
      <c r="AN7" s="15">
        <v>0</v>
      </c>
      <c r="AO7" s="13">
        <v>0</v>
      </c>
      <c r="AP7" s="13">
        <f t="shared" si="16"/>
        <v>0</v>
      </c>
      <c r="AQ7" s="18" t="e">
        <f t="shared" si="17"/>
        <v>#DIV/0!</v>
      </c>
      <c r="AR7" s="15">
        <v>0</v>
      </c>
      <c r="AS7" s="13">
        <v>0</v>
      </c>
      <c r="AT7" s="17">
        <f t="shared" si="18"/>
        <v>0</v>
      </c>
      <c r="AU7" s="18" t="e">
        <f t="shared" si="19"/>
        <v>#DIV/0!</v>
      </c>
      <c r="AV7" s="15">
        <v>350</v>
      </c>
      <c r="AW7" s="13"/>
      <c r="AX7" s="13"/>
    </row>
    <row r="8" spans="1:52">
      <c r="A8" s="13">
        <v>5</v>
      </c>
      <c r="B8" s="13">
        <v>205788</v>
      </c>
      <c r="C8" s="14" t="s">
        <v>24</v>
      </c>
      <c r="D8" s="15">
        <v>11200</v>
      </c>
      <c r="E8" s="16">
        <v>14647</v>
      </c>
      <c r="F8" s="17">
        <f t="shared" si="0"/>
        <v>-3447</v>
      </c>
      <c r="G8" s="18">
        <f t="shared" si="1"/>
        <v>-30.776785714285715</v>
      </c>
      <c r="H8" s="19">
        <v>1900</v>
      </c>
      <c r="I8" s="13">
        <v>1280</v>
      </c>
      <c r="J8" s="13">
        <f t="shared" si="21"/>
        <v>620</v>
      </c>
      <c r="K8" s="18">
        <f t="shared" si="2"/>
        <v>32.631578947368425</v>
      </c>
      <c r="L8" s="19">
        <v>225</v>
      </c>
      <c r="M8" s="13">
        <v>84</v>
      </c>
      <c r="N8" s="13">
        <f t="shared" si="20"/>
        <v>141</v>
      </c>
      <c r="O8" s="18">
        <f t="shared" si="3"/>
        <v>62.666666666666671</v>
      </c>
      <c r="P8" s="19">
        <v>251</v>
      </c>
      <c r="Q8" s="13">
        <v>281</v>
      </c>
      <c r="R8" s="13">
        <f t="shared" si="4"/>
        <v>-30</v>
      </c>
      <c r="S8" s="18">
        <f t="shared" si="5"/>
        <v>-11.952191235059761</v>
      </c>
      <c r="T8" s="15">
        <v>130</v>
      </c>
      <c r="U8" s="13">
        <v>0</v>
      </c>
      <c r="V8" s="13">
        <f t="shared" si="6"/>
        <v>130</v>
      </c>
      <c r="W8" s="18">
        <f t="shared" si="7"/>
        <v>100</v>
      </c>
      <c r="X8" s="15">
        <v>0</v>
      </c>
      <c r="Y8" s="13">
        <v>0</v>
      </c>
      <c r="Z8" s="13">
        <f t="shared" si="8"/>
        <v>0</v>
      </c>
      <c r="AA8" s="18" t="e">
        <f t="shared" si="9"/>
        <v>#DIV/0!</v>
      </c>
      <c r="AB8" s="15">
        <v>0</v>
      </c>
      <c r="AC8" s="13">
        <f>Z8-AB8</f>
        <v>0</v>
      </c>
      <c r="AD8" s="13">
        <f t="shared" si="10"/>
        <v>0</v>
      </c>
      <c r="AE8" s="18" t="e">
        <f t="shared" si="11"/>
        <v>#DIV/0!</v>
      </c>
      <c r="AF8" s="15">
        <v>0</v>
      </c>
      <c r="AG8" s="13">
        <v>0</v>
      </c>
      <c r="AH8" s="13">
        <f t="shared" si="12"/>
        <v>0</v>
      </c>
      <c r="AI8" s="18" t="e">
        <f t="shared" si="13"/>
        <v>#DIV/0!</v>
      </c>
      <c r="AJ8" s="15">
        <v>0</v>
      </c>
      <c r="AK8" s="13">
        <v>0</v>
      </c>
      <c r="AL8" s="13">
        <f t="shared" si="14"/>
        <v>0</v>
      </c>
      <c r="AM8" s="18" t="e">
        <f t="shared" si="15"/>
        <v>#DIV/0!</v>
      </c>
      <c r="AN8" s="15">
        <v>0</v>
      </c>
      <c r="AO8" s="13">
        <v>0</v>
      </c>
      <c r="AP8" s="13">
        <f t="shared" si="16"/>
        <v>0</v>
      </c>
      <c r="AQ8" s="18" t="e">
        <f t="shared" si="17"/>
        <v>#DIV/0!</v>
      </c>
      <c r="AR8" s="15">
        <v>0</v>
      </c>
      <c r="AS8" s="13">
        <v>0</v>
      </c>
      <c r="AT8" s="17">
        <f t="shared" si="18"/>
        <v>0</v>
      </c>
      <c r="AU8" s="18" t="e">
        <f t="shared" si="19"/>
        <v>#DIV/0!</v>
      </c>
      <c r="AV8" s="15">
        <v>90</v>
      </c>
      <c r="AW8" s="13"/>
      <c r="AX8" s="13"/>
    </row>
    <row r="9" spans="1:52">
      <c r="A9" s="13">
        <v>6</v>
      </c>
      <c r="B9" s="13">
        <v>206493</v>
      </c>
      <c r="C9" s="14" t="s">
        <v>25</v>
      </c>
      <c r="D9" s="15">
        <v>11000</v>
      </c>
      <c r="E9" s="16">
        <v>10609</v>
      </c>
      <c r="F9" s="17">
        <f t="shared" si="0"/>
        <v>391</v>
      </c>
      <c r="G9" s="18">
        <f t="shared" si="1"/>
        <v>3.5545454545454547</v>
      </c>
      <c r="H9" s="19">
        <v>1900</v>
      </c>
      <c r="I9" s="13">
        <v>991</v>
      </c>
      <c r="J9" s="13">
        <f t="shared" si="21"/>
        <v>909</v>
      </c>
      <c r="K9" s="18">
        <f t="shared" si="2"/>
        <v>47.842105263157897</v>
      </c>
      <c r="L9" s="19">
        <v>425</v>
      </c>
      <c r="M9" s="13">
        <v>166</v>
      </c>
      <c r="N9" s="13">
        <f t="shared" si="20"/>
        <v>259</v>
      </c>
      <c r="O9" s="18">
        <f t="shared" si="3"/>
        <v>60.941176470588232</v>
      </c>
      <c r="P9" s="19">
        <v>20</v>
      </c>
      <c r="Q9" s="13">
        <f>N9-P9</f>
        <v>239</v>
      </c>
      <c r="R9" s="13">
        <f t="shared" si="4"/>
        <v>-219</v>
      </c>
      <c r="S9" s="18">
        <f t="shared" si="5"/>
        <v>-1095</v>
      </c>
      <c r="T9" s="15">
        <v>100</v>
      </c>
      <c r="U9" s="13">
        <v>48</v>
      </c>
      <c r="V9" s="13">
        <f t="shared" si="6"/>
        <v>52</v>
      </c>
      <c r="W9" s="18">
        <f t="shared" si="7"/>
        <v>52</v>
      </c>
      <c r="X9" s="15">
        <v>0</v>
      </c>
      <c r="Y9" s="13">
        <v>0</v>
      </c>
      <c r="Z9" s="13">
        <f t="shared" si="8"/>
        <v>0</v>
      </c>
      <c r="AA9" s="18" t="e">
        <f t="shared" si="9"/>
        <v>#DIV/0!</v>
      </c>
      <c r="AB9" s="15">
        <v>0</v>
      </c>
      <c r="AC9" s="13">
        <f>Z9-AB9</f>
        <v>0</v>
      </c>
      <c r="AD9" s="13">
        <f t="shared" si="10"/>
        <v>0</v>
      </c>
      <c r="AE9" s="18" t="e">
        <f t="shared" si="11"/>
        <v>#DIV/0!</v>
      </c>
      <c r="AF9" s="15">
        <v>0</v>
      </c>
      <c r="AG9" s="13">
        <v>0</v>
      </c>
      <c r="AH9" s="13">
        <f t="shared" si="12"/>
        <v>0</v>
      </c>
      <c r="AI9" s="18" t="e">
        <f t="shared" si="13"/>
        <v>#DIV/0!</v>
      </c>
      <c r="AJ9" s="15">
        <v>0</v>
      </c>
      <c r="AK9" s="13">
        <v>0</v>
      </c>
      <c r="AL9" s="13">
        <f t="shared" si="14"/>
        <v>0</v>
      </c>
      <c r="AM9" s="18" t="e">
        <f t="shared" si="15"/>
        <v>#DIV/0!</v>
      </c>
      <c r="AN9" s="15">
        <v>0</v>
      </c>
      <c r="AO9" s="13">
        <v>0</v>
      </c>
      <c r="AP9" s="13">
        <f t="shared" si="16"/>
        <v>0</v>
      </c>
      <c r="AQ9" s="18" t="e">
        <f t="shared" si="17"/>
        <v>#DIV/0!</v>
      </c>
      <c r="AR9" s="15">
        <v>0</v>
      </c>
      <c r="AS9" s="13">
        <v>0</v>
      </c>
      <c r="AT9" s="17">
        <f t="shared" si="18"/>
        <v>0</v>
      </c>
      <c r="AU9" s="18" t="e">
        <f t="shared" si="19"/>
        <v>#DIV/0!</v>
      </c>
      <c r="AV9" s="15">
        <v>80</v>
      </c>
      <c r="AW9" s="13"/>
      <c r="AX9" s="13"/>
    </row>
    <row r="10" spans="1:52">
      <c r="A10" s="13">
        <v>7</v>
      </c>
      <c r="B10" s="13">
        <v>206499</v>
      </c>
      <c r="C10" s="14" t="s">
        <v>26</v>
      </c>
      <c r="D10" s="15">
        <v>10800</v>
      </c>
      <c r="E10" s="16">
        <v>9199</v>
      </c>
      <c r="F10" s="17">
        <f t="shared" si="0"/>
        <v>1601</v>
      </c>
      <c r="G10" s="18">
        <f t="shared" si="1"/>
        <v>14.824074074074073</v>
      </c>
      <c r="H10" s="19">
        <v>1900</v>
      </c>
      <c r="I10" s="13">
        <v>1212</v>
      </c>
      <c r="J10" s="13">
        <f t="shared" si="21"/>
        <v>688</v>
      </c>
      <c r="K10" s="18">
        <f t="shared" si="2"/>
        <v>36.21052631578948</v>
      </c>
      <c r="L10" s="19">
        <v>450</v>
      </c>
      <c r="M10" s="13">
        <v>0</v>
      </c>
      <c r="N10" s="13">
        <f t="shared" si="20"/>
        <v>450</v>
      </c>
      <c r="O10" s="18">
        <f t="shared" si="3"/>
        <v>100</v>
      </c>
      <c r="P10" s="19">
        <v>159</v>
      </c>
      <c r="Q10" s="13">
        <v>98</v>
      </c>
      <c r="R10" s="13">
        <f t="shared" si="4"/>
        <v>61</v>
      </c>
      <c r="S10" s="18">
        <f t="shared" si="5"/>
        <v>38.364779874213838</v>
      </c>
      <c r="T10" s="15">
        <v>110</v>
      </c>
      <c r="U10" s="13">
        <v>85</v>
      </c>
      <c r="V10" s="13">
        <f t="shared" si="6"/>
        <v>25</v>
      </c>
      <c r="W10" s="18">
        <f t="shared" si="7"/>
        <v>22.727272727272727</v>
      </c>
      <c r="X10" s="15">
        <v>0</v>
      </c>
      <c r="Y10" s="13">
        <v>0</v>
      </c>
      <c r="Z10" s="13">
        <f t="shared" si="8"/>
        <v>0</v>
      </c>
      <c r="AA10" s="18" t="e">
        <f t="shared" si="9"/>
        <v>#DIV/0!</v>
      </c>
      <c r="AB10" s="15">
        <v>0</v>
      </c>
      <c r="AC10" s="13">
        <v>0</v>
      </c>
      <c r="AD10" s="13">
        <f t="shared" si="10"/>
        <v>0</v>
      </c>
      <c r="AE10" s="18" t="e">
        <f t="shared" si="11"/>
        <v>#DIV/0!</v>
      </c>
      <c r="AF10" s="15">
        <v>0</v>
      </c>
      <c r="AG10" s="13">
        <v>0</v>
      </c>
      <c r="AH10" s="13">
        <f t="shared" si="12"/>
        <v>0</v>
      </c>
      <c r="AI10" s="18" t="e">
        <f t="shared" si="13"/>
        <v>#DIV/0!</v>
      </c>
      <c r="AJ10" s="15">
        <v>0</v>
      </c>
      <c r="AK10" s="13">
        <v>0</v>
      </c>
      <c r="AL10" s="13">
        <f t="shared" si="14"/>
        <v>0</v>
      </c>
      <c r="AM10" s="18" t="e">
        <f t="shared" si="15"/>
        <v>#DIV/0!</v>
      </c>
      <c r="AN10" s="15">
        <v>0</v>
      </c>
      <c r="AO10" s="13">
        <v>0</v>
      </c>
      <c r="AP10" s="13">
        <f t="shared" si="16"/>
        <v>0</v>
      </c>
      <c r="AQ10" s="18" t="e">
        <f t="shared" si="17"/>
        <v>#DIV/0!</v>
      </c>
      <c r="AR10" s="15">
        <v>0</v>
      </c>
      <c r="AS10" s="13">
        <v>0</v>
      </c>
      <c r="AT10" s="17">
        <f t="shared" si="18"/>
        <v>0</v>
      </c>
      <c r="AU10" s="18" t="e">
        <f t="shared" si="19"/>
        <v>#DIV/0!</v>
      </c>
      <c r="AV10" s="15">
        <v>80</v>
      </c>
      <c r="AW10" s="13"/>
      <c r="AX10" s="13"/>
    </row>
    <row r="11" spans="1:52">
      <c r="A11" s="13">
        <v>8</v>
      </c>
      <c r="B11" s="13">
        <v>256622</v>
      </c>
      <c r="C11" s="14" t="s">
        <v>27</v>
      </c>
      <c r="D11" s="15">
        <v>25000</v>
      </c>
      <c r="E11" s="16">
        <v>27000</v>
      </c>
      <c r="F11" s="17">
        <f t="shared" si="0"/>
        <v>-2000</v>
      </c>
      <c r="G11" s="18">
        <f t="shared" si="1"/>
        <v>-8</v>
      </c>
      <c r="H11" s="19">
        <v>3716</v>
      </c>
      <c r="I11" s="13">
        <v>2697</v>
      </c>
      <c r="J11" s="13">
        <f t="shared" si="21"/>
        <v>1019</v>
      </c>
      <c r="K11" s="18">
        <f t="shared" si="2"/>
        <v>27.421959095801938</v>
      </c>
      <c r="L11" s="19">
        <v>378</v>
      </c>
      <c r="M11" s="13">
        <v>378</v>
      </c>
      <c r="N11" s="13">
        <f t="shared" si="20"/>
        <v>0</v>
      </c>
      <c r="O11" s="18">
        <f t="shared" si="3"/>
        <v>0</v>
      </c>
      <c r="P11" s="19">
        <v>200</v>
      </c>
      <c r="Q11" s="13">
        <v>0</v>
      </c>
      <c r="R11" s="13">
        <f t="shared" si="4"/>
        <v>200</v>
      </c>
      <c r="S11" s="18">
        <f t="shared" si="5"/>
        <v>100</v>
      </c>
      <c r="T11" s="15">
        <v>521</v>
      </c>
      <c r="U11" s="13">
        <v>443</v>
      </c>
      <c r="V11" s="13">
        <f t="shared" si="6"/>
        <v>78</v>
      </c>
      <c r="W11" s="18">
        <f t="shared" si="7"/>
        <v>14.971209213051823</v>
      </c>
      <c r="X11" s="15">
        <v>0</v>
      </c>
      <c r="Y11" s="13">
        <v>0</v>
      </c>
      <c r="Z11" s="13">
        <f t="shared" si="8"/>
        <v>0</v>
      </c>
      <c r="AA11" s="18" t="e">
        <f t="shared" si="9"/>
        <v>#DIV/0!</v>
      </c>
      <c r="AB11" s="15">
        <v>1400</v>
      </c>
      <c r="AC11" s="13">
        <v>0</v>
      </c>
      <c r="AD11" s="13">
        <f t="shared" si="10"/>
        <v>1400</v>
      </c>
      <c r="AE11" s="18">
        <f t="shared" si="11"/>
        <v>100</v>
      </c>
      <c r="AF11" s="15">
        <v>0</v>
      </c>
      <c r="AG11" s="13">
        <v>0</v>
      </c>
      <c r="AH11" s="13">
        <f t="shared" si="12"/>
        <v>0</v>
      </c>
      <c r="AI11" s="18" t="e">
        <f t="shared" si="13"/>
        <v>#DIV/0!</v>
      </c>
      <c r="AJ11" s="15">
        <v>0</v>
      </c>
      <c r="AK11" s="13">
        <v>0</v>
      </c>
      <c r="AL11" s="13">
        <f t="shared" si="14"/>
        <v>0</v>
      </c>
      <c r="AM11" s="18" t="e">
        <f t="shared" si="15"/>
        <v>#DIV/0!</v>
      </c>
      <c r="AN11" s="15">
        <v>0</v>
      </c>
      <c r="AO11" s="13">
        <v>0</v>
      </c>
      <c r="AP11" s="13">
        <f t="shared" si="16"/>
        <v>0</v>
      </c>
      <c r="AQ11" s="18" t="e">
        <f t="shared" si="17"/>
        <v>#DIV/0!</v>
      </c>
      <c r="AR11" s="15">
        <v>0</v>
      </c>
      <c r="AS11" s="13">
        <v>0</v>
      </c>
      <c r="AT11" s="17">
        <f t="shared" si="18"/>
        <v>0</v>
      </c>
      <c r="AU11" s="18" t="e">
        <f t="shared" si="19"/>
        <v>#DIV/0!</v>
      </c>
      <c r="AV11" s="15">
        <v>100</v>
      </c>
      <c r="AW11" s="13"/>
      <c r="AX11" s="13"/>
    </row>
    <row r="12" spans="1:52">
      <c r="A12" s="13">
        <v>9</v>
      </c>
      <c r="B12" s="13">
        <v>206491</v>
      </c>
      <c r="C12" s="14" t="s">
        <v>28</v>
      </c>
      <c r="D12" s="15">
        <v>10000</v>
      </c>
      <c r="E12" s="16">
        <v>12867</v>
      </c>
      <c r="F12" s="17">
        <f t="shared" si="0"/>
        <v>-2867</v>
      </c>
      <c r="G12" s="18">
        <f t="shared" si="1"/>
        <v>-28.67</v>
      </c>
      <c r="H12" s="19">
        <v>2766</v>
      </c>
      <c r="I12" s="13">
        <v>1022</v>
      </c>
      <c r="J12" s="13">
        <f t="shared" si="21"/>
        <v>1744</v>
      </c>
      <c r="K12" s="18">
        <f t="shared" si="2"/>
        <v>63.051337671728128</v>
      </c>
      <c r="L12" s="19">
        <v>1711</v>
      </c>
      <c r="M12" s="13">
        <v>517</v>
      </c>
      <c r="N12" s="13">
        <f t="shared" si="20"/>
        <v>1194</v>
      </c>
      <c r="O12" s="18">
        <f t="shared" si="3"/>
        <v>69.783752191700771</v>
      </c>
      <c r="P12" s="19">
        <v>63</v>
      </c>
      <c r="Q12" s="13">
        <v>285</v>
      </c>
      <c r="R12" s="13">
        <f t="shared" si="4"/>
        <v>-222</v>
      </c>
      <c r="S12" s="18">
        <f t="shared" si="5"/>
        <v>-352.38095238095235</v>
      </c>
      <c r="T12" s="15">
        <v>136</v>
      </c>
      <c r="U12" s="13">
        <v>36</v>
      </c>
      <c r="V12" s="13">
        <f t="shared" si="6"/>
        <v>100</v>
      </c>
      <c r="W12" s="18">
        <f t="shared" si="7"/>
        <v>73.529411764705884</v>
      </c>
      <c r="X12" s="15">
        <v>0</v>
      </c>
      <c r="Y12" s="13">
        <v>0</v>
      </c>
      <c r="Z12" s="13">
        <f t="shared" si="8"/>
        <v>0</v>
      </c>
      <c r="AA12" s="18" t="e">
        <f t="shared" si="9"/>
        <v>#DIV/0!</v>
      </c>
      <c r="AB12" s="15">
        <v>100</v>
      </c>
      <c r="AC12" s="13">
        <v>0</v>
      </c>
      <c r="AD12" s="13">
        <f t="shared" si="10"/>
        <v>100</v>
      </c>
      <c r="AE12" s="18">
        <f t="shared" si="11"/>
        <v>100</v>
      </c>
      <c r="AF12" s="15">
        <v>0</v>
      </c>
      <c r="AG12" s="13">
        <v>0</v>
      </c>
      <c r="AH12" s="13">
        <f t="shared" si="12"/>
        <v>0</v>
      </c>
      <c r="AI12" s="18" t="e">
        <f t="shared" si="13"/>
        <v>#DIV/0!</v>
      </c>
      <c r="AJ12" s="15">
        <v>0</v>
      </c>
      <c r="AK12" s="13">
        <v>0</v>
      </c>
      <c r="AL12" s="13">
        <f t="shared" si="14"/>
        <v>0</v>
      </c>
      <c r="AM12" s="18" t="e">
        <f t="shared" si="15"/>
        <v>#DIV/0!</v>
      </c>
      <c r="AN12" s="15">
        <v>15</v>
      </c>
      <c r="AO12" s="13">
        <v>0</v>
      </c>
      <c r="AP12" s="13">
        <f t="shared" si="16"/>
        <v>15</v>
      </c>
      <c r="AQ12" s="18">
        <f t="shared" si="17"/>
        <v>100</v>
      </c>
      <c r="AR12" s="15">
        <v>0</v>
      </c>
      <c r="AS12" s="13">
        <v>0</v>
      </c>
      <c r="AT12" s="17">
        <f t="shared" si="18"/>
        <v>0</v>
      </c>
      <c r="AU12" s="18" t="e">
        <f t="shared" si="19"/>
        <v>#DIV/0!</v>
      </c>
      <c r="AV12" s="15">
        <v>150</v>
      </c>
      <c r="AW12" s="13"/>
      <c r="AX12" s="13"/>
    </row>
    <row r="13" spans="1:52">
      <c r="A13" s="13">
        <v>10</v>
      </c>
      <c r="B13" s="13">
        <v>256593</v>
      </c>
      <c r="C13" s="14" t="s">
        <v>29</v>
      </c>
      <c r="D13" s="15">
        <v>10000</v>
      </c>
      <c r="E13" s="16">
        <v>10926</v>
      </c>
      <c r="F13" s="17">
        <f t="shared" si="0"/>
        <v>-926</v>
      </c>
      <c r="G13" s="18">
        <f t="shared" si="1"/>
        <v>-9.26</v>
      </c>
      <c r="H13" s="19">
        <v>2768</v>
      </c>
      <c r="I13" s="13">
        <v>1612</v>
      </c>
      <c r="J13" s="13">
        <f t="shared" si="21"/>
        <v>1156</v>
      </c>
      <c r="K13" s="18">
        <f t="shared" si="2"/>
        <v>41.763005780346823</v>
      </c>
      <c r="L13" s="19">
        <v>1711</v>
      </c>
      <c r="M13" s="13">
        <v>412</v>
      </c>
      <c r="N13" s="13">
        <f t="shared" si="20"/>
        <v>1299</v>
      </c>
      <c r="O13" s="18">
        <f t="shared" si="3"/>
        <v>75.920514319111632</v>
      </c>
      <c r="P13" s="19">
        <v>63</v>
      </c>
      <c r="Q13" s="13">
        <v>23</v>
      </c>
      <c r="R13" s="13">
        <f t="shared" si="4"/>
        <v>40</v>
      </c>
      <c r="S13" s="18">
        <f t="shared" si="5"/>
        <v>63.492063492063487</v>
      </c>
      <c r="T13" s="15">
        <v>143</v>
      </c>
      <c r="U13" s="13">
        <v>123</v>
      </c>
      <c r="V13" s="13">
        <f t="shared" si="6"/>
        <v>20</v>
      </c>
      <c r="W13" s="18">
        <f t="shared" si="7"/>
        <v>13.986013986013987</v>
      </c>
      <c r="X13" s="15">
        <v>0</v>
      </c>
      <c r="Y13" s="13">
        <v>0</v>
      </c>
      <c r="Z13" s="13">
        <f t="shared" si="8"/>
        <v>0</v>
      </c>
      <c r="AA13" s="18" t="e">
        <f t="shared" si="9"/>
        <v>#DIV/0!</v>
      </c>
      <c r="AB13" s="15">
        <v>0</v>
      </c>
      <c r="AC13" s="13">
        <v>0</v>
      </c>
      <c r="AD13" s="13">
        <f t="shared" si="10"/>
        <v>0</v>
      </c>
      <c r="AE13" s="18" t="e">
        <f t="shared" si="11"/>
        <v>#DIV/0!</v>
      </c>
      <c r="AF13" s="15">
        <v>0</v>
      </c>
      <c r="AG13" s="13">
        <v>0</v>
      </c>
      <c r="AH13" s="13">
        <f t="shared" si="12"/>
        <v>0</v>
      </c>
      <c r="AI13" s="18" t="e">
        <f t="shared" si="13"/>
        <v>#DIV/0!</v>
      </c>
      <c r="AJ13" s="15">
        <v>0</v>
      </c>
      <c r="AK13" s="13">
        <v>0</v>
      </c>
      <c r="AL13" s="13">
        <f t="shared" si="14"/>
        <v>0</v>
      </c>
      <c r="AM13" s="18" t="e">
        <f t="shared" si="15"/>
        <v>#DIV/0!</v>
      </c>
      <c r="AN13" s="15">
        <v>0</v>
      </c>
      <c r="AO13" s="13">
        <v>0</v>
      </c>
      <c r="AP13" s="13">
        <f t="shared" si="16"/>
        <v>0</v>
      </c>
      <c r="AQ13" s="18" t="e">
        <f t="shared" si="17"/>
        <v>#DIV/0!</v>
      </c>
      <c r="AR13" s="15">
        <v>0</v>
      </c>
      <c r="AS13" s="13">
        <v>0</v>
      </c>
      <c r="AT13" s="17">
        <f t="shared" si="18"/>
        <v>0</v>
      </c>
      <c r="AU13" s="18" t="e">
        <f t="shared" si="19"/>
        <v>#DIV/0!</v>
      </c>
      <c r="AV13" s="15">
        <v>150</v>
      </c>
      <c r="AW13" s="13"/>
      <c r="AX13" s="13"/>
    </row>
    <row r="14" spans="1:52">
      <c r="A14" s="13">
        <v>11</v>
      </c>
      <c r="B14" s="13">
        <v>256603</v>
      </c>
      <c r="C14" s="14" t="s">
        <v>30</v>
      </c>
      <c r="D14" s="15">
        <v>12000</v>
      </c>
      <c r="E14" s="16">
        <v>13790</v>
      </c>
      <c r="F14" s="17">
        <f t="shared" si="0"/>
        <v>-1790</v>
      </c>
      <c r="G14" s="18">
        <f t="shared" si="1"/>
        <v>-14.916666666666668</v>
      </c>
      <c r="H14" s="19">
        <v>3050</v>
      </c>
      <c r="I14" s="13">
        <v>2137</v>
      </c>
      <c r="J14" s="13">
        <f t="shared" si="21"/>
        <v>913</v>
      </c>
      <c r="K14" s="18">
        <f t="shared" si="2"/>
        <v>29.934426229508198</v>
      </c>
      <c r="L14" s="19">
        <v>300</v>
      </c>
      <c r="M14" s="13">
        <v>190</v>
      </c>
      <c r="N14" s="13">
        <f t="shared" si="20"/>
        <v>110</v>
      </c>
      <c r="O14" s="18">
        <f t="shared" si="3"/>
        <v>36.666666666666664</v>
      </c>
      <c r="P14" s="19">
        <v>70</v>
      </c>
      <c r="Q14" s="13">
        <v>45</v>
      </c>
      <c r="R14" s="13">
        <f t="shared" si="4"/>
        <v>25</v>
      </c>
      <c r="S14" s="18">
        <f t="shared" si="5"/>
        <v>35.714285714285715</v>
      </c>
      <c r="T14" s="15">
        <v>150</v>
      </c>
      <c r="U14" s="13">
        <v>179</v>
      </c>
      <c r="V14" s="13">
        <f t="shared" si="6"/>
        <v>-29</v>
      </c>
      <c r="W14" s="18">
        <f t="shared" si="7"/>
        <v>-19.333333333333332</v>
      </c>
      <c r="X14" s="15">
        <v>200</v>
      </c>
      <c r="Y14" s="13">
        <v>0</v>
      </c>
      <c r="Z14" s="13">
        <f t="shared" si="8"/>
        <v>200</v>
      </c>
      <c r="AA14" s="18">
        <f t="shared" si="9"/>
        <v>100</v>
      </c>
      <c r="AB14" s="15">
        <v>0</v>
      </c>
      <c r="AC14" s="13">
        <v>0</v>
      </c>
      <c r="AD14" s="13">
        <f t="shared" si="10"/>
        <v>0</v>
      </c>
      <c r="AE14" s="18" t="e">
        <f t="shared" si="11"/>
        <v>#DIV/0!</v>
      </c>
      <c r="AF14" s="15">
        <v>0</v>
      </c>
      <c r="AG14" s="13">
        <v>0</v>
      </c>
      <c r="AH14" s="13">
        <f t="shared" si="12"/>
        <v>0</v>
      </c>
      <c r="AI14" s="18" t="e">
        <f t="shared" si="13"/>
        <v>#DIV/0!</v>
      </c>
      <c r="AJ14" s="15">
        <v>0</v>
      </c>
      <c r="AK14" s="13">
        <v>0</v>
      </c>
      <c r="AL14" s="13">
        <f t="shared" si="14"/>
        <v>0</v>
      </c>
      <c r="AM14" s="18" t="e">
        <f t="shared" si="15"/>
        <v>#DIV/0!</v>
      </c>
      <c r="AN14" s="15">
        <v>0</v>
      </c>
      <c r="AO14" s="13">
        <v>0</v>
      </c>
      <c r="AP14" s="13">
        <f t="shared" si="16"/>
        <v>0</v>
      </c>
      <c r="AQ14" s="18" t="e">
        <f t="shared" si="17"/>
        <v>#DIV/0!</v>
      </c>
      <c r="AR14" s="15">
        <v>0</v>
      </c>
      <c r="AS14" s="13">
        <v>0</v>
      </c>
      <c r="AT14" s="17">
        <f t="shared" si="18"/>
        <v>0</v>
      </c>
      <c r="AU14" s="18" t="e">
        <f t="shared" si="19"/>
        <v>#DIV/0!</v>
      </c>
      <c r="AV14" s="15">
        <v>100</v>
      </c>
      <c r="AW14" s="13"/>
      <c r="AX14" s="13"/>
    </row>
    <row r="15" spans="1:52">
      <c r="A15" s="13">
        <v>12</v>
      </c>
      <c r="B15" s="13">
        <v>256612</v>
      </c>
      <c r="C15" s="14" t="s">
        <v>31</v>
      </c>
      <c r="D15" s="15">
        <v>35000</v>
      </c>
      <c r="E15" s="16">
        <v>27896</v>
      </c>
      <c r="F15" s="17">
        <f t="shared" si="0"/>
        <v>7104</v>
      </c>
      <c r="G15" s="18">
        <f t="shared" si="1"/>
        <v>20.297142857142859</v>
      </c>
      <c r="H15" s="19">
        <v>6415</v>
      </c>
      <c r="I15" s="13">
        <v>5291</v>
      </c>
      <c r="J15" s="13">
        <f t="shared" si="21"/>
        <v>1124</v>
      </c>
      <c r="K15" s="18">
        <f t="shared" si="2"/>
        <v>17.521434138737334</v>
      </c>
      <c r="L15" s="19">
        <v>1860</v>
      </c>
      <c r="M15" s="13">
        <v>501</v>
      </c>
      <c r="N15" s="13">
        <f t="shared" si="20"/>
        <v>1359</v>
      </c>
      <c r="O15" s="18">
        <f t="shared" si="3"/>
        <v>73.064516129032256</v>
      </c>
      <c r="P15" s="19">
        <v>248</v>
      </c>
      <c r="Q15" s="13">
        <v>139</v>
      </c>
      <c r="R15" s="13">
        <f t="shared" si="4"/>
        <v>109</v>
      </c>
      <c r="S15" s="18">
        <f t="shared" si="5"/>
        <v>43.951612903225808</v>
      </c>
      <c r="T15" s="15">
        <v>600</v>
      </c>
      <c r="U15" s="13">
        <v>368</v>
      </c>
      <c r="V15" s="13">
        <f t="shared" si="6"/>
        <v>232</v>
      </c>
      <c r="W15" s="18">
        <f t="shared" si="7"/>
        <v>38.666666666666664</v>
      </c>
      <c r="X15" s="15">
        <v>0</v>
      </c>
      <c r="Y15" s="13">
        <v>0</v>
      </c>
      <c r="Z15" s="13">
        <f t="shared" si="8"/>
        <v>0</v>
      </c>
      <c r="AA15" s="18" t="e">
        <f t="shared" si="9"/>
        <v>#DIV/0!</v>
      </c>
      <c r="AB15" s="15">
        <v>80</v>
      </c>
      <c r="AC15" s="13">
        <v>386</v>
      </c>
      <c r="AD15" s="13">
        <f t="shared" si="10"/>
        <v>-306</v>
      </c>
      <c r="AE15" s="18">
        <f t="shared" si="11"/>
        <v>-382.5</v>
      </c>
      <c r="AF15" s="15">
        <v>0</v>
      </c>
      <c r="AG15" s="13">
        <v>0</v>
      </c>
      <c r="AH15" s="13">
        <f t="shared" si="12"/>
        <v>0</v>
      </c>
      <c r="AI15" s="18" t="e">
        <f t="shared" si="13"/>
        <v>#DIV/0!</v>
      </c>
      <c r="AJ15" s="15">
        <v>0</v>
      </c>
      <c r="AK15" s="13">
        <v>0</v>
      </c>
      <c r="AL15" s="13">
        <f t="shared" si="14"/>
        <v>0</v>
      </c>
      <c r="AM15" s="18" t="e">
        <f t="shared" si="15"/>
        <v>#DIV/0!</v>
      </c>
      <c r="AN15" s="15">
        <v>0</v>
      </c>
      <c r="AO15" s="13">
        <v>0</v>
      </c>
      <c r="AP15" s="13">
        <f t="shared" si="16"/>
        <v>0</v>
      </c>
      <c r="AQ15" s="18" t="e">
        <f t="shared" si="17"/>
        <v>#DIV/0!</v>
      </c>
      <c r="AR15" s="15">
        <v>0</v>
      </c>
      <c r="AS15" s="13">
        <v>0</v>
      </c>
      <c r="AT15" s="17">
        <f t="shared" si="18"/>
        <v>0</v>
      </c>
      <c r="AU15" s="18" t="e">
        <f t="shared" si="19"/>
        <v>#DIV/0!</v>
      </c>
      <c r="AV15" s="15">
        <v>400</v>
      </c>
      <c r="AW15" s="13"/>
      <c r="AX15" s="13"/>
    </row>
    <row r="16" spans="1:52">
      <c r="A16" s="13">
        <v>13</v>
      </c>
      <c r="B16" s="13">
        <v>206492</v>
      </c>
      <c r="C16" s="14" t="s">
        <v>32</v>
      </c>
      <c r="D16" s="15">
        <v>5000</v>
      </c>
      <c r="E16" s="16">
        <v>13724</v>
      </c>
      <c r="F16" s="17">
        <f t="shared" si="0"/>
        <v>-8724</v>
      </c>
      <c r="G16" s="18">
        <f t="shared" si="1"/>
        <v>-174.48</v>
      </c>
      <c r="H16" s="19">
        <v>2150</v>
      </c>
      <c r="I16" s="13">
        <v>395</v>
      </c>
      <c r="J16" s="13">
        <f t="shared" si="21"/>
        <v>1755</v>
      </c>
      <c r="K16" s="18">
        <f t="shared" si="2"/>
        <v>81.627906976744185</v>
      </c>
      <c r="L16" s="19">
        <v>920</v>
      </c>
      <c r="M16" s="13">
        <v>0</v>
      </c>
      <c r="N16" s="13">
        <f t="shared" si="20"/>
        <v>920</v>
      </c>
      <c r="O16" s="18">
        <f t="shared" si="3"/>
        <v>100</v>
      </c>
      <c r="P16" s="19">
        <v>8</v>
      </c>
      <c r="Q16" s="13">
        <v>0</v>
      </c>
      <c r="R16" s="13">
        <f t="shared" si="4"/>
        <v>8</v>
      </c>
      <c r="S16" s="18">
        <f t="shared" si="5"/>
        <v>100</v>
      </c>
      <c r="T16" s="15">
        <v>50</v>
      </c>
      <c r="U16" s="13">
        <v>7</v>
      </c>
      <c r="V16" s="13">
        <f t="shared" si="6"/>
        <v>43</v>
      </c>
      <c r="W16" s="18">
        <f t="shared" si="7"/>
        <v>86</v>
      </c>
      <c r="X16" s="15">
        <v>0</v>
      </c>
      <c r="Y16" s="13">
        <v>0</v>
      </c>
      <c r="Z16" s="13">
        <f t="shared" si="8"/>
        <v>0</v>
      </c>
      <c r="AA16" s="18" t="e">
        <f t="shared" si="9"/>
        <v>#DIV/0!</v>
      </c>
      <c r="AB16" s="15">
        <v>0</v>
      </c>
      <c r="AC16" s="13">
        <v>0</v>
      </c>
      <c r="AD16" s="13">
        <f t="shared" si="10"/>
        <v>0</v>
      </c>
      <c r="AE16" s="18" t="e">
        <f t="shared" si="11"/>
        <v>#DIV/0!</v>
      </c>
      <c r="AF16" s="15">
        <v>0</v>
      </c>
      <c r="AG16" s="13">
        <v>0</v>
      </c>
      <c r="AH16" s="13">
        <f t="shared" si="12"/>
        <v>0</v>
      </c>
      <c r="AI16" s="18" t="e">
        <f t="shared" si="13"/>
        <v>#DIV/0!</v>
      </c>
      <c r="AJ16" s="15">
        <v>0</v>
      </c>
      <c r="AK16" s="13">
        <v>0</v>
      </c>
      <c r="AL16" s="13">
        <f t="shared" si="14"/>
        <v>0</v>
      </c>
      <c r="AM16" s="18" t="e">
        <f t="shared" si="15"/>
        <v>#DIV/0!</v>
      </c>
      <c r="AN16" s="15">
        <v>0</v>
      </c>
      <c r="AO16" s="13">
        <v>0</v>
      </c>
      <c r="AP16" s="13">
        <f t="shared" si="16"/>
        <v>0</v>
      </c>
      <c r="AQ16" s="18" t="e">
        <f t="shared" si="17"/>
        <v>#DIV/0!</v>
      </c>
      <c r="AR16" s="15">
        <v>0</v>
      </c>
      <c r="AS16" s="13">
        <v>0</v>
      </c>
      <c r="AT16" s="17">
        <f t="shared" si="18"/>
        <v>0</v>
      </c>
      <c r="AU16" s="18" t="e">
        <f t="shared" si="19"/>
        <v>#DIV/0!</v>
      </c>
      <c r="AV16" s="15">
        <v>50</v>
      </c>
      <c r="AW16" s="13"/>
      <c r="AX16" s="13"/>
    </row>
    <row r="17" spans="1:50">
      <c r="A17" s="13">
        <v>14</v>
      </c>
      <c r="B17" s="13">
        <v>206496</v>
      </c>
      <c r="C17" s="14" t="s">
        <v>33</v>
      </c>
      <c r="D17" s="15">
        <v>5000</v>
      </c>
      <c r="E17" s="16">
        <v>7291</v>
      </c>
      <c r="F17" s="17">
        <f t="shared" si="0"/>
        <v>-2291</v>
      </c>
      <c r="G17" s="18">
        <f t="shared" si="1"/>
        <v>-45.82</v>
      </c>
      <c r="H17" s="19">
        <v>2650</v>
      </c>
      <c r="I17" s="13">
        <v>879</v>
      </c>
      <c r="J17" s="13">
        <f t="shared" si="21"/>
        <v>1771</v>
      </c>
      <c r="K17" s="18">
        <f t="shared" si="2"/>
        <v>66.830188679245282</v>
      </c>
      <c r="L17" s="19">
        <v>920</v>
      </c>
      <c r="M17" s="13">
        <v>383</v>
      </c>
      <c r="N17" s="13">
        <f t="shared" si="20"/>
        <v>537</v>
      </c>
      <c r="O17" s="18">
        <f t="shared" si="3"/>
        <v>58.369565217391305</v>
      </c>
      <c r="P17" s="19">
        <v>8</v>
      </c>
      <c r="Q17" s="13">
        <v>0</v>
      </c>
      <c r="R17" s="13">
        <f t="shared" si="4"/>
        <v>8</v>
      </c>
      <c r="S17" s="18">
        <f t="shared" si="5"/>
        <v>100</v>
      </c>
      <c r="T17" s="15">
        <v>50</v>
      </c>
      <c r="U17" s="13">
        <v>78</v>
      </c>
      <c r="V17" s="13">
        <f t="shared" si="6"/>
        <v>-28</v>
      </c>
      <c r="W17" s="18">
        <f t="shared" si="7"/>
        <v>-56.000000000000007</v>
      </c>
      <c r="X17" s="15">
        <v>0</v>
      </c>
      <c r="Y17" s="13">
        <v>0</v>
      </c>
      <c r="Z17" s="13">
        <f t="shared" si="8"/>
        <v>0</v>
      </c>
      <c r="AA17" s="18" t="e">
        <f t="shared" si="9"/>
        <v>#DIV/0!</v>
      </c>
      <c r="AB17" s="15">
        <v>0</v>
      </c>
      <c r="AC17" s="13">
        <v>0</v>
      </c>
      <c r="AD17" s="13">
        <f t="shared" si="10"/>
        <v>0</v>
      </c>
      <c r="AE17" s="18" t="e">
        <f t="shared" si="11"/>
        <v>#DIV/0!</v>
      </c>
      <c r="AF17" s="15">
        <v>0</v>
      </c>
      <c r="AG17" s="13">
        <v>0</v>
      </c>
      <c r="AH17" s="13">
        <f t="shared" si="12"/>
        <v>0</v>
      </c>
      <c r="AI17" s="18" t="e">
        <f t="shared" si="13"/>
        <v>#DIV/0!</v>
      </c>
      <c r="AJ17" s="15">
        <v>0</v>
      </c>
      <c r="AK17" s="13">
        <v>0</v>
      </c>
      <c r="AL17" s="13">
        <f t="shared" si="14"/>
        <v>0</v>
      </c>
      <c r="AM17" s="18" t="e">
        <f t="shared" si="15"/>
        <v>#DIV/0!</v>
      </c>
      <c r="AN17" s="15">
        <v>0</v>
      </c>
      <c r="AO17" s="13">
        <v>0</v>
      </c>
      <c r="AP17" s="13">
        <f t="shared" si="16"/>
        <v>0</v>
      </c>
      <c r="AQ17" s="18" t="e">
        <f t="shared" si="17"/>
        <v>#DIV/0!</v>
      </c>
      <c r="AR17" s="15">
        <v>0</v>
      </c>
      <c r="AS17" s="13">
        <v>0</v>
      </c>
      <c r="AT17" s="17">
        <f t="shared" si="18"/>
        <v>0</v>
      </c>
      <c r="AU17" s="18" t="e">
        <f t="shared" si="19"/>
        <v>#DIV/0!</v>
      </c>
      <c r="AV17" s="15">
        <v>50</v>
      </c>
      <c r="AW17" s="13"/>
      <c r="AX17" s="13"/>
    </row>
    <row r="18" spans="1:50">
      <c r="A18" s="13">
        <v>15</v>
      </c>
      <c r="B18" s="13">
        <v>256608</v>
      </c>
      <c r="C18" s="14" t="s">
        <v>34</v>
      </c>
      <c r="D18" s="15">
        <v>9000</v>
      </c>
      <c r="E18" s="16">
        <v>15140</v>
      </c>
      <c r="F18" s="17">
        <f t="shared" si="0"/>
        <v>-6140</v>
      </c>
      <c r="G18" s="18">
        <f t="shared" si="1"/>
        <v>-68.222222222222214</v>
      </c>
      <c r="H18" s="19">
        <v>2400</v>
      </c>
      <c r="I18" s="13">
        <v>1610</v>
      </c>
      <c r="J18" s="13">
        <f t="shared" si="21"/>
        <v>790</v>
      </c>
      <c r="K18" s="18">
        <f t="shared" si="2"/>
        <v>32.916666666666664</v>
      </c>
      <c r="L18" s="19">
        <v>400</v>
      </c>
      <c r="M18" s="13">
        <v>274</v>
      </c>
      <c r="N18" s="13">
        <f t="shared" si="20"/>
        <v>126</v>
      </c>
      <c r="O18" s="18">
        <f t="shared" si="3"/>
        <v>31.5</v>
      </c>
      <c r="P18" s="19">
        <v>65</v>
      </c>
      <c r="Q18" s="13">
        <v>92</v>
      </c>
      <c r="R18" s="13">
        <f t="shared" si="4"/>
        <v>-27</v>
      </c>
      <c r="S18" s="18">
        <f t="shared" si="5"/>
        <v>-41.53846153846154</v>
      </c>
      <c r="T18" s="15">
        <v>400</v>
      </c>
      <c r="U18" s="13">
        <v>353</v>
      </c>
      <c r="V18" s="13">
        <f t="shared" si="6"/>
        <v>47</v>
      </c>
      <c r="W18" s="18">
        <f t="shared" si="7"/>
        <v>11.75</v>
      </c>
      <c r="X18" s="15">
        <v>425</v>
      </c>
      <c r="Y18" s="13">
        <v>0</v>
      </c>
      <c r="Z18" s="13">
        <f t="shared" si="8"/>
        <v>425</v>
      </c>
      <c r="AA18" s="18">
        <f t="shared" si="9"/>
        <v>100</v>
      </c>
      <c r="AB18" s="15">
        <v>0</v>
      </c>
      <c r="AC18" s="13">
        <v>0</v>
      </c>
      <c r="AD18" s="13">
        <f t="shared" si="10"/>
        <v>0</v>
      </c>
      <c r="AE18" s="18" t="e">
        <f t="shared" si="11"/>
        <v>#DIV/0!</v>
      </c>
      <c r="AF18" s="15">
        <v>0</v>
      </c>
      <c r="AG18" s="13">
        <v>0</v>
      </c>
      <c r="AH18" s="13">
        <f t="shared" si="12"/>
        <v>0</v>
      </c>
      <c r="AI18" s="18" t="e">
        <f t="shared" si="13"/>
        <v>#DIV/0!</v>
      </c>
      <c r="AJ18" s="15">
        <v>0</v>
      </c>
      <c r="AK18" s="13">
        <v>0</v>
      </c>
      <c r="AL18" s="13">
        <f t="shared" si="14"/>
        <v>0</v>
      </c>
      <c r="AM18" s="18" t="e">
        <f t="shared" si="15"/>
        <v>#DIV/0!</v>
      </c>
      <c r="AN18" s="15">
        <v>100</v>
      </c>
      <c r="AO18" s="13">
        <v>61</v>
      </c>
      <c r="AP18" s="13">
        <f t="shared" si="16"/>
        <v>39</v>
      </c>
      <c r="AQ18" s="18">
        <f t="shared" si="17"/>
        <v>39</v>
      </c>
      <c r="AR18" s="15">
        <v>0</v>
      </c>
      <c r="AS18" s="13">
        <v>0</v>
      </c>
      <c r="AT18" s="17">
        <f t="shared" si="18"/>
        <v>0</v>
      </c>
      <c r="AU18" s="18" t="e">
        <f t="shared" si="19"/>
        <v>#DIV/0!</v>
      </c>
      <c r="AV18" s="15">
        <v>100</v>
      </c>
      <c r="AW18" s="13"/>
      <c r="AX18" s="13"/>
    </row>
    <row r="19" spans="1:50">
      <c r="A19" s="13">
        <v>16</v>
      </c>
      <c r="B19" s="13">
        <v>256623</v>
      </c>
      <c r="C19" s="14" t="s">
        <v>35</v>
      </c>
      <c r="D19" s="15">
        <v>32000</v>
      </c>
      <c r="E19" s="16">
        <v>36932</v>
      </c>
      <c r="F19" s="17">
        <f t="shared" si="0"/>
        <v>-4932</v>
      </c>
      <c r="G19" s="18">
        <f t="shared" si="1"/>
        <v>-15.412500000000001</v>
      </c>
      <c r="H19" s="19">
        <v>10500</v>
      </c>
      <c r="I19" s="13">
        <v>8047</v>
      </c>
      <c r="J19" s="13">
        <f t="shared" si="21"/>
        <v>2453</v>
      </c>
      <c r="K19" s="18">
        <f t="shared" si="2"/>
        <v>23.361904761904761</v>
      </c>
      <c r="L19" s="19">
        <v>4100</v>
      </c>
      <c r="M19" s="13">
        <v>2616</v>
      </c>
      <c r="N19" s="13">
        <f t="shared" si="20"/>
        <v>1484</v>
      </c>
      <c r="O19" s="18">
        <f t="shared" si="3"/>
        <v>36.195121951219512</v>
      </c>
      <c r="P19" s="19">
        <v>940</v>
      </c>
      <c r="Q19" s="13">
        <v>750</v>
      </c>
      <c r="R19" s="13">
        <f t="shared" si="4"/>
        <v>190</v>
      </c>
      <c r="S19" s="18">
        <f t="shared" si="5"/>
        <v>20.212765957446805</v>
      </c>
      <c r="T19" s="15">
        <v>650</v>
      </c>
      <c r="U19" s="13">
        <v>382</v>
      </c>
      <c r="V19" s="13">
        <f t="shared" si="6"/>
        <v>268</v>
      </c>
      <c r="W19" s="18">
        <f t="shared" si="7"/>
        <v>41.230769230769234</v>
      </c>
      <c r="X19" s="15">
        <v>0</v>
      </c>
      <c r="Y19" s="13">
        <v>0</v>
      </c>
      <c r="Z19" s="13">
        <f t="shared" si="8"/>
        <v>0</v>
      </c>
      <c r="AA19" s="18" t="e">
        <f t="shared" si="9"/>
        <v>#DIV/0!</v>
      </c>
      <c r="AB19" s="15">
        <v>9800</v>
      </c>
      <c r="AC19" s="13">
        <v>995</v>
      </c>
      <c r="AD19" s="13">
        <f t="shared" si="10"/>
        <v>8805</v>
      </c>
      <c r="AE19" s="18">
        <f t="shared" si="11"/>
        <v>89.846938775510196</v>
      </c>
      <c r="AF19" s="15">
        <v>0</v>
      </c>
      <c r="AG19" s="13">
        <v>0</v>
      </c>
      <c r="AH19" s="13">
        <f t="shared" si="12"/>
        <v>0</v>
      </c>
      <c r="AI19" s="18" t="e">
        <f t="shared" si="13"/>
        <v>#DIV/0!</v>
      </c>
      <c r="AJ19" s="15">
        <v>0</v>
      </c>
      <c r="AK19" s="13">
        <v>0</v>
      </c>
      <c r="AL19" s="13">
        <f t="shared" si="14"/>
        <v>0</v>
      </c>
      <c r="AM19" s="18" t="e">
        <f t="shared" si="15"/>
        <v>#DIV/0!</v>
      </c>
      <c r="AN19" s="15">
        <v>0</v>
      </c>
      <c r="AO19" s="13">
        <v>0</v>
      </c>
      <c r="AP19" s="13">
        <f t="shared" si="16"/>
        <v>0</v>
      </c>
      <c r="AQ19" s="18" t="e">
        <f t="shared" si="17"/>
        <v>#DIV/0!</v>
      </c>
      <c r="AR19" s="15">
        <v>0</v>
      </c>
      <c r="AS19" s="13">
        <v>0</v>
      </c>
      <c r="AT19" s="17">
        <f t="shared" si="18"/>
        <v>0</v>
      </c>
      <c r="AU19" s="18" t="e">
        <f t="shared" si="19"/>
        <v>#DIV/0!</v>
      </c>
      <c r="AV19" s="15">
        <v>400</v>
      </c>
      <c r="AW19" s="13"/>
      <c r="AX19" s="13"/>
    </row>
    <row r="20" spans="1:50">
      <c r="A20" s="13">
        <v>17</v>
      </c>
      <c r="B20" s="13">
        <v>206494</v>
      </c>
      <c r="C20" s="14" t="s">
        <v>36</v>
      </c>
      <c r="D20" s="15">
        <v>11000</v>
      </c>
      <c r="E20" s="16">
        <v>9059</v>
      </c>
      <c r="F20" s="17">
        <f t="shared" si="0"/>
        <v>1941</v>
      </c>
      <c r="G20" s="18">
        <f t="shared" si="1"/>
        <v>17.645454545454545</v>
      </c>
      <c r="H20" s="19">
        <v>300</v>
      </c>
      <c r="I20" s="13">
        <v>0</v>
      </c>
      <c r="J20" s="13">
        <f t="shared" si="21"/>
        <v>300</v>
      </c>
      <c r="K20" s="18">
        <f t="shared" si="2"/>
        <v>100</v>
      </c>
      <c r="L20" s="19">
        <v>0</v>
      </c>
      <c r="M20" s="13">
        <v>0</v>
      </c>
      <c r="N20" s="13">
        <f t="shared" si="20"/>
        <v>0</v>
      </c>
      <c r="O20" s="18" t="e">
        <f t="shared" si="3"/>
        <v>#DIV/0!</v>
      </c>
      <c r="P20" s="19">
        <v>0</v>
      </c>
      <c r="Q20" s="13">
        <v>0</v>
      </c>
      <c r="R20" s="13">
        <f t="shared" si="4"/>
        <v>0</v>
      </c>
      <c r="S20" s="18" t="e">
        <f t="shared" si="5"/>
        <v>#DIV/0!</v>
      </c>
      <c r="T20" s="15">
        <v>0</v>
      </c>
      <c r="U20" s="13">
        <v>0</v>
      </c>
      <c r="V20" s="13">
        <f t="shared" si="6"/>
        <v>0</v>
      </c>
      <c r="W20" s="18" t="e">
        <f t="shared" si="7"/>
        <v>#DIV/0!</v>
      </c>
      <c r="X20" s="15">
        <v>0</v>
      </c>
      <c r="Y20" s="13">
        <v>0</v>
      </c>
      <c r="Z20" s="13">
        <f t="shared" si="8"/>
        <v>0</v>
      </c>
      <c r="AA20" s="18" t="e">
        <f t="shared" si="9"/>
        <v>#DIV/0!</v>
      </c>
      <c r="AB20" s="15">
        <v>0</v>
      </c>
      <c r="AC20" s="13">
        <v>0</v>
      </c>
      <c r="AD20" s="13">
        <f t="shared" si="10"/>
        <v>0</v>
      </c>
      <c r="AE20" s="18" t="e">
        <f t="shared" si="11"/>
        <v>#DIV/0!</v>
      </c>
      <c r="AF20" s="15">
        <v>0</v>
      </c>
      <c r="AG20" s="13">
        <v>0</v>
      </c>
      <c r="AH20" s="13">
        <f t="shared" si="12"/>
        <v>0</v>
      </c>
      <c r="AI20" s="18" t="e">
        <f t="shared" si="13"/>
        <v>#DIV/0!</v>
      </c>
      <c r="AJ20" s="15">
        <v>0</v>
      </c>
      <c r="AK20" s="13">
        <v>0</v>
      </c>
      <c r="AL20" s="13">
        <f t="shared" si="14"/>
        <v>0</v>
      </c>
      <c r="AM20" s="18" t="e">
        <f t="shared" si="15"/>
        <v>#DIV/0!</v>
      </c>
      <c r="AN20" s="15">
        <v>0</v>
      </c>
      <c r="AO20" s="13">
        <v>0</v>
      </c>
      <c r="AP20" s="13">
        <f t="shared" si="16"/>
        <v>0</v>
      </c>
      <c r="AQ20" s="18" t="e">
        <f t="shared" si="17"/>
        <v>#DIV/0!</v>
      </c>
      <c r="AR20" s="15">
        <v>0</v>
      </c>
      <c r="AS20" s="21">
        <v>0</v>
      </c>
      <c r="AT20" s="17">
        <f t="shared" si="18"/>
        <v>0</v>
      </c>
      <c r="AU20" s="18" t="e">
        <f t="shared" si="19"/>
        <v>#DIV/0!</v>
      </c>
      <c r="AV20" s="15">
        <v>0</v>
      </c>
      <c r="AW20" s="13"/>
      <c r="AX20" s="13"/>
    </row>
    <row r="21" spans="1:50">
      <c r="A21" s="13">
        <v>18</v>
      </c>
      <c r="B21" s="13">
        <v>206500</v>
      </c>
      <c r="C21" s="14" t="s">
        <v>37</v>
      </c>
      <c r="D21" s="15">
        <v>11000</v>
      </c>
      <c r="E21" s="16">
        <v>10190</v>
      </c>
      <c r="F21" s="17">
        <f t="shared" si="0"/>
        <v>810</v>
      </c>
      <c r="G21" s="18">
        <f t="shared" si="1"/>
        <v>7.3636363636363642</v>
      </c>
      <c r="H21" s="19">
        <v>300</v>
      </c>
      <c r="I21" s="13">
        <v>0</v>
      </c>
      <c r="J21" s="13">
        <f t="shared" si="21"/>
        <v>300</v>
      </c>
      <c r="K21" s="18">
        <f t="shared" si="2"/>
        <v>100</v>
      </c>
      <c r="L21" s="19">
        <v>0</v>
      </c>
      <c r="M21" s="13">
        <v>0</v>
      </c>
      <c r="N21" s="13">
        <f t="shared" si="20"/>
        <v>0</v>
      </c>
      <c r="O21" s="18" t="e">
        <f t="shared" si="3"/>
        <v>#DIV/0!</v>
      </c>
      <c r="P21" s="19">
        <v>0</v>
      </c>
      <c r="Q21" s="13">
        <v>0</v>
      </c>
      <c r="R21" s="13">
        <f t="shared" si="4"/>
        <v>0</v>
      </c>
      <c r="S21" s="18" t="e">
        <f t="shared" si="5"/>
        <v>#DIV/0!</v>
      </c>
      <c r="T21" s="15">
        <v>0</v>
      </c>
      <c r="U21" s="13">
        <v>0</v>
      </c>
      <c r="V21" s="13">
        <f t="shared" si="6"/>
        <v>0</v>
      </c>
      <c r="W21" s="18" t="e">
        <f t="shared" si="7"/>
        <v>#DIV/0!</v>
      </c>
      <c r="X21" s="15">
        <v>0</v>
      </c>
      <c r="Y21" s="13">
        <v>0</v>
      </c>
      <c r="Z21" s="13">
        <f t="shared" si="8"/>
        <v>0</v>
      </c>
      <c r="AA21" s="18" t="e">
        <f t="shared" si="9"/>
        <v>#DIV/0!</v>
      </c>
      <c r="AB21" s="15">
        <v>0</v>
      </c>
      <c r="AC21" s="13">
        <v>0</v>
      </c>
      <c r="AD21" s="13">
        <f t="shared" si="10"/>
        <v>0</v>
      </c>
      <c r="AE21" s="18" t="e">
        <f t="shared" si="11"/>
        <v>#DIV/0!</v>
      </c>
      <c r="AF21" s="15">
        <v>0</v>
      </c>
      <c r="AG21" s="13">
        <v>0</v>
      </c>
      <c r="AH21" s="13">
        <f t="shared" si="12"/>
        <v>0</v>
      </c>
      <c r="AI21" s="18" t="e">
        <f t="shared" si="13"/>
        <v>#DIV/0!</v>
      </c>
      <c r="AJ21" s="15">
        <v>0</v>
      </c>
      <c r="AK21" s="13">
        <v>0</v>
      </c>
      <c r="AL21" s="13">
        <f t="shared" si="14"/>
        <v>0</v>
      </c>
      <c r="AM21" s="18" t="e">
        <f t="shared" si="15"/>
        <v>#DIV/0!</v>
      </c>
      <c r="AN21" s="15">
        <v>0</v>
      </c>
      <c r="AO21" s="13">
        <v>0</v>
      </c>
      <c r="AP21" s="13">
        <f t="shared" si="16"/>
        <v>0</v>
      </c>
      <c r="AQ21" s="18" t="e">
        <f t="shared" si="17"/>
        <v>#DIV/0!</v>
      </c>
      <c r="AR21" s="15">
        <v>0</v>
      </c>
      <c r="AS21" s="13">
        <v>0</v>
      </c>
      <c r="AT21" s="17">
        <f t="shared" si="18"/>
        <v>0</v>
      </c>
      <c r="AU21" s="18" t="e">
        <f t="shared" si="19"/>
        <v>#DIV/0!</v>
      </c>
      <c r="AV21" s="15">
        <v>0</v>
      </c>
      <c r="AW21" s="13"/>
      <c r="AX21" s="13"/>
    </row>
    <row r="22" spans="1:50">
      <c r="A22" s="13">
        <v>19</v>
      </c>
      <c r="B22" s="13">
        <v>206501</v>
      </c>
      <c r="C22" s="14" t="s">
        <v>38</v>
      </c>
      <c r="D22" s="15">
        <v>11000</v>
      </c>
      <c r="E22" s="16">
        <v>14376</v>
      </c>
      <c r="F22" s="17">
        <f t="shared" si="0"/>
        <v>-3376</v>
      </c>
      <c r="G22" s="18">
        <f t="shared" si="1"/>
        <v>-30.690909090909091</v>
      </c>
      <c r="H22" s="19">
        <v>300</v>
      </c>
      <c r="I22" s="13">
        <v>0</v>
      </c>
      <c r="J22" s="13">
        <f t="shared" si="21"/>
        <v>300</v>
      </c>
      <c r="K22" s="18">
        <f t="shared" si="2"/>
        <v>100</v>
      </c>
      <c r="L22" s="19">
        <v>0</v>
      </c>
      <c r="M22" s="13">
        <v>0</v>
      </c>
      <c r="N22" s="13">
        <f t="shared" si="20"/>
        <v>0</v>
      </c>
      <c r="O22" s="18" t="e">
        <f t="shared" si="3"/>
        <v>#DIV/0!</v>
      </c>
      <c r="P22" s="19">
        <v>0</v>
      </c>
      <c r="Q22" s="13">
        <v>0</v>
      </c>
      <c r="R22" s="13">
        <f t="shared" si="4"/>
        <v>0</v>
      </c>
      <c r="S22" s="18" t="e">
        <f t="shared" si="5"/>
        <v>#DIV/0!</v>
      </c>
      <c r="T22" s="15">
        <v>0</v>
      </c>
      <c r="U22" s="13">
        <v>0</v>
      </c>
      <c r="V22" s="13">
        <f t="shared" si="6"/>
        <v>0</v>
      </c>
      <c r="W22" s="18" t="e">
        <f t="shared" si="7"/>
        <v>#DIV/0!</v>
      </c>
      <c r="X22" s="15">
        <v>0</v>
      </c>
      <c r="Y22" s="13">
        <v>0</v>
      </c>
      <c r="Z22" s="13">
        <f t="shared" si="8"/>
        <v>0</v>
      </c>
      <c r="AA22" s="18" t="e">
        <f t="shared" si="9"/>
        <v>#DIV/0!</v>
      </c>
      <c r="AB22" s="15">
        <v>0</v>
      </c>
      <c r="AC22" s="13">
        <v>0</v>
      </c>
      <c r="AD22" s="13">
        <f t="shared" si="10"/>
        <v>0</v>
      </c>
      <c r="AE22" s="18" t="e">
        <f t="shared" si="11"/>
        <v>#DIV/0!</v>
      </c>
      <c r="AF22" s="15">
        <v>0</v>
      </c>
      <c r="AG22" s="13">
        <v>0</v>
      </c>
      <c r="AH22" s="13">
        <f t="shared" si="12"/>
        <v>0</v>
      </c>
      <c r="AI22" s="18" t="e">
        <f t="shared" si="13"/>
        <v>#DIV/0!</v>
      </c>
      <c r="AJ22" s="15">
        <v>0</v>
      </c>
      <c r="AK22" s="13">
        <v>0</v>
      </c>
      <c r="AL22" s="13">
        <f t="shared" si="14"/>
        <v>0</v>
      </c>
      <c r="AM22" s="18" t="e">
        <f t="shared" si="15"/>
        <v>#DIV/0!</v>
      </c>
      <c r="AN22" s="15">
        <v>0</v>
      </c>
      <c r="AO22" s="13">
        <v>0</v>
      </c>
      <c r="AP22" s="13">
        <f t="shared" si="16"/>
        <v>0</v>
      </c>
      <c r="AQ22" s="18" t="e">
        <f t="shared" si="17"/>
        <v>#DIV/0!</v>
      </c>
      <c r="AR22" s="15">
        <v>0</v>
      </c>
      <c r="AS22" s="13">
        <v>0</v>
      </c>
      <c r="AT22" s="17">
        <f t="shared" si="18"/>
        <v>0</v>
      </c>
      <c r="AU22" s="18" t="e">
        <f t="shared" si="19"/>
        <v>#DIV/0!</v>
      </c>
      <c r="AV22" s="15">
        <v>0</v>
      </c>
      <c r="AW22" s="13"/>
      <c r="AX22" s="13"/>
    </row>
    <row r="23" spans="1:50">
      <c r="A23" s="13">
        <v>20</v>
      </c>
      <c r="B23" s="13">
        <v>256613</v>
      </c>
      <c r="C23" s="14" t="s">
        <v>39</v>
      </c>
      <c r="D23" s="15">
        <v>36000</v>
      </c>
      <c r="E23" s="16">
        <v>35735</v>
      </c>
      <c r="F23" s="17">
        <f t="shared" si="0"/>
        <v>265</v>
      </c>
      <c r="G23" s="18">
        <f t="shared" si="1"/>
        <v>0.73611111111111105</v>
      </c>
      <c r="H23" s="19">
        <v>7400</v>
      </c>
      <c r="I23" s="13">
        <v>5748</v>
      </c>
      <c r="J23" s="13">
        <f t="shared" si="21"/>
        <v>1652</v>
      </c>
      <c r="K23" s="18">
        <f t="shared" si="2"/>
        <v>22.324324324324323</v>
      </c>
      <c r="L23" s="19">
        <v>1095</v>
      </c>
      <c r="M23" s="13">
        <v>921</v>
      </c>
      <c r="N23" s="13">
        <f t="shared" si="20"/>
        <v>174</v>
      </c>
      <c r="O23" s="18">
        <f t="shared" si="3"/>
        <v>15.890410958904111</v>
      </c>
      <c r="P23" s="19">
        <v>476</v>
      </c>
      <c r="Q23" s="13">
        <v>183</v>
      </c>
      <c r="R23" s="13">
        <f t="shared" si="4"/>
        <v>293</v>
      </c>
      <c r="S23" s="18">
        <f t="shared" si="5"/>
        <v>61.554621848739501</v>
      </c>
      <c r="T23" s="15">
        <v>800</v>
      </c>
      <c r="U23" s="13">
        <v>565</v>
      </c>
      <c r="V23" s="13">
        <f t="shared" si="6"/>
        <v>235</v>
      </c>
      <c r="W23" s="18">
        <f t="shared" si="7"/>
        <v>29.375</v>
      </c>
      <c r="X23" s="15">
        <v>0</v>
      </c>
      <c r="Y23" s="13">
        <v>0</v>
      </c>
      <c r="Z23" s="13">
        <f t="shared" si="8"/>
        <v>0</v>
      </c>
      <c r="AA23" s="18" t="e">
        <f t="shared" si="9"/>
        <v>#DIV/0!</v>
      </c>
      <c r="AB23" s="15">
        <v>2700</v>
      </c>
      <c r="AC23" s="13">
        <v>2222</v>
      </c>
      <c r="AD23" s="13">
        <f t="shared" si="10"/>
        <v>478</v>
      </c>
      <c r="AE23" s="18">
        <f t="shared" si="11"/>
        <v>17.703703703703706</v>
      </c>
      <c r="AF23" s="15">
        <v>0</v>
      </c>
      <c r="AG23" s="13">
        <v>0</v>
      </c>
      <c r="AH23" s="13">
        <f t="shared" si="12"/>
        <v>0</v>
      </c>
      <c r="AI23" s="18" t="e">
        <f t="shared" si="13"/>
        <v>#DIV/0!</v>
      </c>
      <c r="AJ23" s="15">
        <v>25</v>
      </c>
      <c r="AK23" s="13">
        <v>24</v>
      </c>
      <c r="AL23" s="13">
        <f t="shared" si="14"/>
        <v>1</v>
      </c>
      <c r="AM23" s="18">
        <f t="shared" si="15"/>
        <v>4</v>
      </c>
      <c r="AN23" s="15">
        <v>0</v>
      </c>
      <c r="AO23" s="13">
        <v>0</v>
      </c>
      <c r="AP23" s="13">
        <f t="shared" si="16"/>
        <v>0</v>
      </c>
      <c r="AQ23" s="18" t="e">
        <f t="shared" si="17"/>
        <v>#DIV/0!</v>
      </c>
      <c r="AR23" s="15">
        <v>0</v>
      </c>
      <c r="AS23" s="13">
        <v>0</v>
      </c>
      <c r="AT23" s="17">
        <f t="shared" si="18"/>
        <v>0</v>
      </c>
      <c r="AU23" s="18" t="e">
        <f t="shared" si="19"/>
        <v>#DIV/0!</v>
      </c>
      <c r="AV23" s="15">
        <v>285</v>
      </c>
      <c r="AW23" s="13"/>
      <c r="AX23" s="13"/>
    </row>
    <row r="24" spans="1:50">
      <c r="A24" s="13">
        <v>21</v>
      </c>
      <c r="B24" s="22">
        <v>206498</v>
      </c>
      <c r="C24" s="14" t="s">
        <v>40</v>
      </c>
      <c r="D24" s="15">
        <v>9000</v>
      </c>
      <c r="E24" s="16">
        <v>10892</v>
      </c>
      <c r="F24" s="17">
        <f t="shared" si="0"/>
        <v>-1892</v>
      </c>
      <c r="G24" s="18">
        <f t="shared" si="1"/>
        <v>-21.022222222222222</v>
      </c>
      <c r="H24" s="19">
        <v>1950</v>
      </c>
      <c r="I24" s="13">
        <v>872</v>
      </c>
      <c r="J24" s="13">
        <f t="shared" si="21"/>
        <v>1078</v>
      </c>
      <c r="K24" s="18">
        <f t="shared" si="2"/>
        <v>55.282051282051285</v>
      </c>
      <c r="L24" s="19">
        <v>1215</v>
      </c>
      <c r="M24" s="13">
        <v>397</v>
      </c>
      <c r="N24" s="13">
        <f t="shared" si="20"/>
        <v>818</v>
      </c>
      <c r="O24" s="18">
        <f t="shared" si="3"/>
        <v>67.325102880658434</v>
      </c>
      <c r="P24" s="19">
        <v>45</v>
      </c>
      <c r="Q24" s="13">
        <v>0</v>
      </c>
      <c r="R24" s="13">
        <f t="shared" si="4"/>
        <v>45</v>
      </c>
      <c r="S24" s="18">
        <f t="shared" si="5"/>
        <v>100</v>
      </c>
      <c r="T24" s="15">
        <v>0</v>
      </c>
      <c r="U24" s="13">
        <v>59</v>
      </c>
      <c r="V24" s="13">
        <f t="shared" si="6"/>
        <v>-59</v>
      </c>
      <c r="W24" s="18" t="e">
        <f t="shared" si="7"/>
        <v>#DIV/0!</v>
      </c>
      <c r="X24" s="15">
        <v>0</v>
      </c>
      <c r="Y24" s="13">
        <v>0</v>
      </c>
      <c r="Z24" s="13">
        <f t="shared" si="8"/>
        <v>0</v>
      </c>
      <c r="AA24" s="18" t="e">
        <f t="shared" si="9"/>
        <v>#DIV/0!</v>
      </c>
      <c r="AB24" s="15">
        <v>0</v>
      </c>
      <c r="AC24" s="13">
        <v>0</v>
      </c>
      <c r="AD24" s="13">
        <f t="shared" si="10"/>
        <v>0</v>
      </c>
      <c r="AE24" s="18" t="e">
        <f t="shared" si="11"/>
        <v>#DIV/0!</v>
      </c>
      <c r="AF24" s="15">
        <v>0</v>
      </c>
      <c r="AG24" s="13">
        <v>0</v>
      </c>
      <c r="AH24" s="13">
        <f t="shared" si="12"/>
        <v>0</v>
      </c>
      <c r="AI24" s="18" t="e">
        <f t="shared" si="13"/>
        <v>#DIV/0!</v>
      </c>
      <c r="AJ24" s="15">
        <v>0</v>
      </c>
      <c r="AK24" s="13">
        <v>0</v>
      </c>
      <c r="AL24" s="13">
        <f t="shared" si="14"/>
        <v>0</v>
      </c>
      <c r="AM24" s="18" t="e">
        <f t="shared" si="15"/>
        <v>#DIV/0!</v>
      </c>
      <c r="AN24" s="15">
        <v>0</v>
      </c>
      <c r="AO24" s="13">
        <v>0</v>
      </c>
      <c r="AP24" s="13">
        <f t="shared" si="16"/>
        <v>0</v>
      </c>
      <c r="AQ24" s="18" t="e">
        <f t="shared" si="17"/>
        <v>#DIV/0!</v>
      </c>
      <c r="AR24" s="15">
        <v>0</v>
      </c>
      <c r="AS24" s="13">
        <v>0</v>
      </c>
      <c r="AT24" s="17">
        <f t="shared" si="18"/>
        <v>0</v>
      </c>
      <c r="AU24" s="18" t="e">
        <f t="shared" si="19"/>
        <v>#DIV/0!</v>
      </c>
      <c r="AV24" s="15">
        <v>75</v>
      </c>
      <c r="AW24" s="13"/>
      <c r="AX24" s="13"/>
    </row>
    <row r="25" spans="1:50">
      <c r="A25" s="13">
        <v>22</v>
      </c>
      <c r="B25" s="13">
        <v>206477</v>
      </c>
      <c r="C25" s="14" t="s">
        <v>41</v>
      </c>
      <c r="D25" s="15">
        <v>5000</v>
      </c>
      <c r="E25" s="16">
        <v>8724</v>
      </c>
      <c r="F25" s="17">
        <f t="shared" si="0"/>
        <v>-3724</v>
      </c>
      <c r="G25" s="18">
        <f t="shared" si="1"/>
        <v>-74.48</v>
      </c>
      <c r="H25" s="19">
        <v>1850</v>
      </c>
      <c r="I25" s="13">
        <v>681</v>
      </c>
      <c r="J25" s="13">
        <f t="shared" si="21"/>
        <v>1169</v>
      </c>
      <c r="K25" s="18">
        <f t="shared" si="2"/>
        <v>63.189189189189186</v>
      </c>
      <c r="L25" s="19">
        <v>1190</v>
      </c>
      <c r="M25" s="13">
        <v>68</v>
      </c>
      <c r="N25" s="13">
        <f t="shared" si="20"/>
        <v>1122</v>
      </c>
      <c r="O25" s="18">
        <f t="shared" si="3"/>
        <v>94.285714285714278</v>
      </c>
      <c r="P25" s="19">
        <v>50</v>
      </c>
      <c r="Q25" s="13">
        <v>262</v>
      </c>
      <c r="R25" s="13">
        <f t="shared" si="4"/>
        <v>-212</v>
      </c>
      <c r="S25" s="18">
        <f t="shared" si="5"/>
        <v>-424</v>
      </c>
      <c r="T25" s="15">
        <v>0</v>
      </c>
      <c r="U25" s="13">
        <v>0</v>
      </c>
      <c r="V25" s="13">
        <f t="shared" si="6"/>
        <v>0</v>
      </c>
      <c r="W25" s="18" t="e">
        <f t="shared" si="7"/>
        <v>#DIV/0!</v>
      </c>
      <c r="X25" s="15">
        <v>0</v>
      </c>
      <c r="Y25" s="13">
        <v>0</v>
      </c>
      <c r="Z25" s="13">
        <f t="shared" si="8"/>
        <v>0</v>
      </c>
      <c r="AA25" s="18" t="e">
        <f t="shared" si="9"/>
        <v>#DIV/0!</v>
      </c>
      <c r="AB25" s="15">
        <v>0</v>
      </c>
      <c r="AC25" s="13">
        <v>0</v>
      </c>
      <c r="AD25" s="13">
        <f t="shared" si="10"/>
        <v>0</v>
      </c>
      <c r="AE25" s="18" t="e">
        <f t="shared" si="11"/>
        <v>#DIV/0!</v>
      </c>
      <c r="AF25" s="15">
        <v>0</v>
      </c>
      <c r="AG25" s="13">
        <v>0</v>
      </c>
      <c r="AH25" s="13">
        <f t="shared" si="12"/>
        <v>0</v>
      </c>
      <c r="AI25" s="18" t="e">
        <f t="shared" si="13"/>
        <v>#DIV/0!</v>
      </c>
      <c r="AJ25" s="15">
        <v>0</v>
      </c>
      <c r="AK25" s="13">
        <v>0</v>
      </c>
      <c r="AL25" s="13">
        <f t="shared" si="14"/>
        <v>0</v>
      </c>
      <c r="AM25" s="18" t="e">
        <f t="shared" si="15"/>
        <v>#DIV/0!</v>
      </c>
      <c r="AN25" s="15">
        <v>0</v>
      </c>
      <c r="AO25" s="13">
        <v>0</v>
      </c>
      <c r="AP25" s="13">
        <f t="shared" si="16"/>
        <v>0</v>
      </c>
      <c r="AQ25" s="18" t="e">
        <f t="shared" si="17"/>
        <v>#DIV/0!</v>
      </c>
      <c r="AR25" s="15">
        <v>0</v>
      </c>
      <c r="AS25" s="13">
        <v>0</v>
      </c>
      <c r="AT25" s="17">
        <f t="shared" si="18"/>
        <v>0</v>
      </c>
      <c r="AU25" s="18" t="e">
        <f t="shared" si="19"/>
        <v>#DIV/0!</v>
      </c>
      <c r="AV25" s="15">
        <v>40</v>
      </c>
      <c r="AW25" s="13"/>
      <c r="AX25" s="13"/>
    </row>
    <row r="26" spans="1:50">
      <c r="A26" s="13">
        <v>23</v>
      </c>
      <c r="B26" s="13">
        <v>256602</v>
      </c>
      <c r="C26" s="14" t="s">
        <v>42</v>
      </c>
      <c r="D26" s="15">
        <v>9000</v>
      </c>
      <c r="E26" s="16">
        <v>8706</v>
      </c>
      <c r="F26" s="17">
        <f t="shared" si="0"/>
        <v>294</v>
      </c>
      <c r="G26" s="18">
        <f t="shared" si="1"/>
        <v>3.2666666666666662</v>
      </c>
      <c r="H26" s="19">
        <v>1900</v>
      </c>
      <c r="I26" s="13">
        <v>1451</v>
      </c>
      <c r="J26" s="13">
        <f t="shared" si="21"/>
        <v>449</v>
      </c>
      <c r="K26" s="18">
        <f t="shared" si="2"/>
        <v>23.631578947368421</v>
      </c>
      <c r="L26" s="19">
        <v>400</v>
      </c>
      <c r="M26" s="13">
        <v>274</v>
      </c>
      <c r="N26" s="13">
        <f t="shared" si="20"/>
        <v>126</v>
      </c>
      <c r="O26" s="18">
        <f t="shared" si="3"/>
        <v>31.5</v>
      </c>
      <c r="P26" s="19">
        <v>46</v>
      </c>
      <c r="Q26" s="13">
        <v>50</v>
      </c>
      <c r="R26" s="13">
        <f t="shared" si="4"/>
        <v>-4</v>
      </c>
      <c r="S26" s="18">
        <f t="shared" si="5"/>
        <v>-8.695652173913043</v>
      </c>
      <c r="T26" s="15">
        <v>250</v>
      </c>
      <c r="U26" s="13">
        <v>237</v>
      </c>
      <c r="V26" s="13">
        <f t="shared" si="6"/>
        <v>13</v>
      </c>
      <c r="W26" s="18">
        <f t="shared" si="7"/>
        <v>5.2</v>
      </c>
      <c r="X26" s="15">
        <v>0</v>
      </c>
      <c r="Y26" s="13">
        <v>0</v>
      </c>
      <c r="Z26" s="13">
        <f t="shared" si="8"/>
        <v>0</v>
      </c>
      <c r="AA26" s="18" t="e">
        <f t="shared" si="9"/>
        <v>#DIV/0!</v>
      </c>
      <c r="AB26" s="15">
        <v>0</v>
      </c>
      <c r="AC26" s="13">
        <v>0</v>
      </c>
      <c r="AD26" s="13">
        <f t="shared" si="10"/>
        <v>0</v>
      </c>
      <c r="AE26" s="18" t="e">
        <f t="shared" si="11"/>
        <v>#DIV/0!</v>
      </c>
      <c r="AF26" s="15">
        <v>0</v>
      </c>
      <c r="AG26" s="13">
        <v>0</v>
      </c>
      <c r="AH26" s="13">
        <f t="shared" si="12"/>
        <v>0</v>
      </c>
      <c r="AI26" s="18" t="e">
        <f t="shared" si="13"/>
        <v>#DIV/0!</v>
      </c>
      <c r="AJ26" s="15">
        <v>0</v>
      </c>
      <c r="AK26" s="13">
        <v>0</v>
      </c>
      <c r="AL26" s="13">
        <f t="shared" si="14"/>
        <v>0</v>
      </c>
      <c r="AM26" s="18" t="e">
        <f t="shared" si="15"/>
        <v>#DIV/0!</v>
      </c>
      <c r="AN26" s="15">
        <v>0</v>
      </c>
      <c r="AO26" s="13">
        <v>0</v>
      </c>
      <c r="AP26" s="13">
        <f t="shared" si="16"/>
        <v>0</v>
      </c>
      <c r="AQ26" s="18" t="e">
        <f t="shared" si="17"/>
        <v>#DIV/0!</v>
      </c>
      <c r="AR26" s="15">
        <v>0</v>
      </c>
      <c r="AS26" s="13">
        <v>0</v>
      </c>
      <c r="AT26" s="17">
        <f t="shared" si="18"/>
        <v>0</v>
      </c>
      <c r="AU26" s="18" t="e">
        <f t="shared" si="19"/>
        <v>#DIV/0!</v>
      </c>
      <c r="AV26" s="15">
        <v>50</v>
      </c>
      <c r="AW26" s="13"/>
      <c r="AX26" s="13"/>
    </row>
    <row r="27" spans="1:50">
      <c r="A27" s="13">
        <v>24</v>
      </c>
      <c r="B27" s="13">
        <v>256614</v>
      </c>
      <c r="C27" s="14" t="s">
        <v>43</v>
      </c>
      <c r="D27" s="15">
        <v>44000</v>
      </c>
      <c r="E27" s="16">
        <v>33573</v>
      </c>
      <c r="F27" s="17">
        <f t="shared" si="0"/>
        <v>10427</v>
      </c>
      <c r="G27" s="18">
        <f t="shared" si="1"/>
        <v>23.697727272727274</v>
      </c>
      <c r="H27" s="19">
        <v>5325</v>
      </c>
      <c r="I27" s="13">
        <v>3113</v>
      </c>
      <c r="J27" s="13">
        <f t="shared" si="21"/>
        <v>2212</v>
      </c>
      <c r="K27" s="18">
        <f t="shared" si="2"/>
        <v>41.539906103286384</v>
      </c>
      <c r="L27" s="19">
        <v>3528</v>
      </c>
      <c r="M27" s="13">
        <v>1224</v>
      </c>
      <c r="N27" s="13">
        <f t="shared" si="20"/>
        <v>2304</v>
      </c>
      <c r="O27" s="18">
        <f t="shared" si="3"/>
        <v>65.306122448979593</v>
      </c>
      <c r="P27" s="19">
        <v>609</v>
      </c>
      <c r="Q27" s="13">
        <v>400</v>
      </c>
      <c r="R27" s="13">
        <f t="shared" si="4"/>
        <v>209</v>
      </c>
      <c r="S27" s="18">
        <f t="shared" si="5"/>
        <v>34.318555008210183</v>
      </c>
      <c r="T27" s="15">
        <v>635</v>
      </c>
      <c r="U27" s="13">
        <v>396</v>
      </c>
      <c r="V27" s="13">
        <f t="shared" si="6"/>
        <v>239</v>
      </c>
      <c r="W27" s="18">
        <f t="shared" si="7"/>
        <v>37.637795275590555</v>
      </c>
      <c r="X27" s="15">
        <v>0</v>
      </c>
      <c r="Y27" s="13">
        <v>0</v>
      </c>
      <c r="Z27" s="13">
        <f t="shared" si="8"/>
        <v>0</v>
      </c>
      <c r="AA27" s="18" t="e">
        <f t="shared" si="9"/>
        <v>#DIV/0!</v>
      </c>
      <c r="AB27" s="15">
        <v>4950</v>
      </c>
      <c r="AC27" s="13">
        <v>0</v>
      </c>
      <c r="AD27" s="13">
        <f t="shared" si="10"/>
        <v>4950</v>
      </c>
      <c r="AE27" s="18">
        <f t="shared" si="11"/>
        <v>100</v>
      </c>
      <c r="AF27" s="15">
        <v>0</v>
      </c>
      <c r="AG27" s="13">
        <v>0</v>
      </c>
      <c r="AH27" s="13">
        <f t="shared" si="12"/>
        <v>0</v>
      </c>
      <c r="AI27" s="18" t="e">
        <f t="shared" si="13"/>
        <v>#DIV/0!</v>
      </c>
      <c r="AJ27" s="15">
        <v>0</v>
      </c>
      <c r="AK27" s="13">
        <v>0</v>
      </c>
      <c r="AL27" s="13">
        <f t="shared" si="14"/>
        <v>0</v>
      </c>
      <c r="AM27" s="18" t="e">
        <f t="shared" si="15"/>
        <v>#DIV/0!</v>
      </c>
      <c r="AN27" s="15">
        <v>0</v>
      </c>
      <c r="AO27" s="13">
        <v>0</v>
      </c>
      <c r="AP27" s="13">
        <f t="shared" si="16"/>
        <v>0</v>
      </c>
      <c r="AQ27" s="18" t="e">
        <f t="shared" si="17"/>
        <v>#DIV/0!</v>
      </c>
      <c r="AR27" s="15">
        <v>24</v>
      </c>
      <c r="AS27" s="17">
        <f>23514/1000</f>
        <v>23.513999999999999</v>
      </c>
      <c r="AT27" s="17">
        <f t="shared" si="18"/>
        <v>0.48600000000000065</v>
      </c>
      <c r="AU27" s="18">
        <f t="shared" si="19"/>
        <v>2.025000000000003</v>
      </c>
      <c r="AV27" s="15">
        <v>215</v>
      </c>
      <c r="AW27" s="13"/>
      <c r="AX27" s="13"/>
    </row>
    <row r="28" spans="1:50">
      <c r="A28" s="13">
        <v>25</v>
      </c>
      <c r="B28" s="13">
        <v>206495</v>
      </c>
      <c r="C28" s="14" t="s">
        <v>44</v>
      </c>
      <c r="D28" s="15">
        <v>10000</v>
      </c>
      <c r="E28" s="16">
        <v>11766</v>
      </c>
      <c r="F28" s="17">
        <f t="shared" si="0"/>
        <v>-1766</v>
      </c>
      <c r="G28" s="18">
        <f t="shared" si="1"/>
        <v>-17.66</v>
      </c>
      <c r="H28" s="19">
        <v>1000</v>
      </c>
      <c r="I28" s="13">
        <v>411</v>
      </c>
      <c r="J28" s="13">
        <f t="shared" si="21"/>
        <v>589</v>
      </c>
      <c r="K28" s="18">
        <f t="shared" si="2"/>
        <v>58.9</v>
      </c>
      <c r="L28" s="19">
        <v>411</v>
      </c>
      <c r="M28" s="13">
        <v>344</v>
      </c>
      <c r="N28" s="13">
        <f t="shared" si="20"/>
        <v>67</v>
      </c>
      <c r="O28" s="18">
        <f t="shared" si="3"/>
        <v>16.301703163017031</v>
      </c>
      <c r="P28" s="19">
        <v>5</v>
      </c>
      <c r="Q28" s="13">
        <v>0</v>
      </c>
      <c r="R28" s="13">
        <f t="shared" si="4"/>
        <v>5</v>
      </c>
      <c r="S28" s="18">
        <f t="shared" si="5"/>
        <v>100</v>
      </c>
      <c r="T28" s="15">
        <v>25</v>
      </c>
      <c r="U28" s="13">
        <v>0</v>
      </c>
      <c r="V28" s="13">
        <f t="shared" si="6"/>
        <v>25</v>
      </c>
      <c r="W28" s="18">
        <f t="shared" si="7"/>
        <v>100</v>
      </c>
      <c r="X28" s="15">
        <v>0</v>
      </c>
      <c r="Y28" s="13">
        <v>0</v>
      </c>
      <c r="Z28" s="13">
        <f t="shared" si="8"/>
        <v>0</v>
      </c>
      <c r="AA28" s="18" t="e">
        <f t="shared" si="9"/>
        <v>#DIV/0!</v>
      </c>
      <c r="AB28" s="15">
        <v>50</v>
      </c>
      <c r="AC28" s="13">
        <v>0</v>
      </c>
      <c r="AD28" s="13">
        <f t="shared" si="10"/>
        <v>50</v>
      </c>
      <c r="AE28" s="18">
        <f t="shared" si="11"/>
        <v>100</v>
      </c>
      <c r="AF28" s="15">
        <v>0</v>
      </c>
      <c r="AG28" s="13">
        <v>0</v>
      </c>
      <c r="AH28" s="13">
        <f t="shared" si="12"/>
        <v>0</v>
      </c>
      <c r="AI28" s="18" t="e">
        <f t="shared" si="13"/>
        <v>#DIV/0!</v>
      </c>
      <c r="AJ28" s="15">
        <v>0</v>
      </c>
      <c r="AK28" s="13">
        <v>0</v>
      </c>
      <c r="AL28" s="13">
        <f t="shared" si="14"/>
        <v>0</v>
      </c>
      <c r="AM28" s="18" t="e">
        <f t="shared" si="15"/>
        <v>#DIV/0!</v>
      </c>
      <c r="AN28" s="15">
        <v>0</v>
      </c>
      <c r="AO28" s="13">
        <v>0</v>
      </c>
      <c r="AP28" s="13">
        <f t="shared" si="16"/>
        <v>0</v>
      </c>
      <c r="AQ28" s="18" t="e">
        <f t="shared" si="17"/>
        <v>#DIV/0!</v>
      </c>
      <c r="AR28" s="15">
        <v>0</v>
      </c>
      <c r="AS28" s="13">
        <v>0</v>
      </c>
      <c r="AT28" s="17">
        <f t="shared" si="18"/>
        <v>0</v>
      </c>
      <c r="AU28" s="18" t="e">
        <f t="shared" si="19"/>
        <v>#DIV/0!</v>
      </c>
      <c r="AV28" s="15">
        <v>45</v>
      </c>
      <c r="AW28" s="13"/>
      <c r="AX28" s="13"/>
    </row>
    <row r="29" spans="1:50" ht="15.75">
      <c r="A29" s="13">
        <v>26</v>
      </c>
      <c r="B29" s="13">
        <v>206497</v>
      </c>
      <c r="C29" s="14" t="s">
        <v>45</v>
      </c>
      <c r="D29" s="15">
        <v>8000</v>
      </c>
      <c r="E29" s="16">
        <v>11210</v>
      </c>
      <c r="F29" s="17">
        <f t="shared" si="0"/>
        <v>-3210</v>
      </c>
      <c r="G29" s="18">
        <f t="shared" si="1"/>
        <v>-40.125</v>
      </c>
      <c r="H29" s="19">
        <v>1350</v>
      </c>
      <c r="I29" s="13">
        <v>1065</v>
      </c>
      <c r="J29" s="13">
        <f t="shared" si="21"/>
        <v>285</v>
      </c>
      <c r="K29" s="18">
        <f t="shared" si="2"/>
        <v>21.111111111111111</v>
      </c>
      <c r="L29" s="19">
        <v>200</v>
      </c>
      <c r="M29" s="13">
        <v>190</v>
      </c>
      <c r="N29" s="13">
        <f t="shared" si="20"/>
        <v>10</v>
      </c>
      <c r="O29" s="18">
        <f t="shared" si="3"/>
        <v>5</v>
      </c>
      <c r="P29" s="19">
        <v>38</v>
      </c>
      <c r="Q29" s="13">
        <v>36</v>
      </c>
      <c r="R29" s="13">
        <f t="shared" si="4"/>
        <v>2</v>
      </c>
      <c r="S29" s="18">
        <f t="shared" si="5"/>
        <v>5.2631578947368416</v>
      </c>
      <c r="T29" s="15">
        <v>25</v>
      </c>
      <c r="U29" s="13">
        <v>20</v>
      </c>
      <c r="V29" s="13">
        <f t="shared" si="6"/>
        <v>5</v>
      </c>
      <c r="W29" s="18">
        <f t="shared" si="7"/>
        <v>20</v>
      </c>
      <c r="X29" s="15">
        <v>0</v>
      </c>
      <c r="Y29" s="13">
        <v>0</v>
      </c>
      <c r="Z29" s="13">
        <f t="shared" si="8"/>
        <v>0</v>
      </c>
      <c r="AA29" s="18" t="e">
        <f t="shared" si="9"/>
        <v>#DIV/0!</v>
      </c>
      <c r="AB29" s="15">
        <v>0</v>
      </c>
      <c r="AC29" s="13">
        <v>0</v>
      </c>
      <c r="AD29" s="13">
        <f t="shared" si="10"/>
        <v>0</v>
      </c>
      <c r="AE29" s="18" t="e">
        <f t="shared" si="11"/>
        <v>#DIV/0!</v>
      </c>
      <c r="AF29" s="15">
        <v>0</v>
      </c>
      <c r="AG29" s="13">
        <v>0</v>
      </c>
      <c r="AH29" s="13">
        <f t="shared" si="12"/>
        <v>0</v>
      </c>
      <c r="AI29" s="18" t="e">
        <f t="shared" si="13"/>
        <v>#DIV/0!</v>
      </c>
      <c r="AJ29" s="15">
        <v>25</v>
      </c>
      <c r="AK29" s="13">
        <v>0</v>
      </c>
      <c r="AL29" s="13">
        <f t="shared" si="14"/>
        <v>25</v>
      </c>
      <c r="AM29" s="18">
        <f t="shared" si="15"/>
        <v>100</v>
      </c>
      <c r="AN29" s="15">
        <v>0</v>
      </c>
      <c r="AO29" s="13">
        <v>0</v>
      </c>
      <c r="AP29" s="13">
        <f t="shared" si="16"/>
        <v>0</v>
      </c>
      <c r="AQ29" s="18" t="e">
        <f t="shared" si="17"/>
        <v>#DIV/0!</v>
      </c>
      <c r="AR29" s="15">
        <v>51</v>
      </c>
      <c r="AS29" s="23">
        <f>59318/1000</f>
        <v>59.317999999999998</v>
      </c>
      <c r="AT29" s="17">
        <f t="shared" si="18"/>
        <v>-8.3179999999999978</v>
      </c>
      <c r="AU29" s="18">
        <f t="shared" si="19"/>
        <v>-16.309803921568623</v>
      </c>
      <c r="AV29" s="15">
        <v>25</v>
      </c>
      <c r="AW29" s="13"/>
      <c r="AX29" s="13"/>
    </row>
    <row r="30" spans="1:50">
      <c r="A30" s="13">
        <v>27</v>
      </c>
      <c r="B30" s="13">
        <v>206476</v>
      </c>
      <c r="C30" s="14" t="s">
        <v>46</v>
      </c>
      <c r="D30" s="15">
        <v>8000</v>
      </c>
      <c r="E30" s="16">
        <v>12038</v>
      </c>
      <c r="F30" s="17">
        <f t="shared" si="0"/>
        <v>-4038</v>
      </c>
      <c r="G30" s="18">
        <f t="shared" si="1"/>
        <v>-50.475000000000001</v>
      </c>
      <c r="H30" s="19">
        <v>1300</v>
      </c>
      <c r="I30" s="13">
        <v>875</v>
      </c>
      <c r="J30" s="13">
        <f t="shared" si="21"/>
        <v>425</v>
      </c>
      <c r="K30" s="18">
        <f t="shared" si="2"/>
        <v>32.692307692307693</v>
      </c>
      <c r="L30" s="19">
        <v>311</v>
      </c>
      <c r="M30" s="13">
        <v>311</v>
      </c>
      <c r="N30" s="13">
        <f t="shared" si="20"/>
        <v>0</v>
      </c>
      <c r="O30" s="18">
        <f t="shared" si="3"/>
        <v>0</v>
      </c>
      <c r="P30" s="19">
        <v>0</v>
      </c>
      <c r="Q30" s="13">
        <v>0</v>
      </c>
      <c r="R30" s="13">
        <f t="shared" si="4"/>
        <v>0</v>
      </c>
      <c r="S30" s="18" t="e">
        <f t="shared" si="5"/>
        <v>#DIV/0!</v>
      </c>
      <c r="T30" s="15">
        <v>15</v>
      </c>
      <c r="U30" s="13">
        <v>0</v>
      </c>
      <c r="V30" s="13">
        <f t="shared" si="6"/>
        <v>15</v>
      </c>
      <c r="W30" s="18">
        <f t="shared" si="7"/>
        <v>100</v>
      </c>
      <c r="X30" s="15">
        <v>0</v>
      </c>
      <c r="Y30" s="13">
        <v>0</v>
      </c>
      <c r="Z30" s="13">
        <f t="shared" si="8"/>
        <v>0</v>
      </c>
      <c r="AA30" s="18" t="e">
        <f t="shared" si="9"/>
        <v>#DIV/0!</v>
      </c>
      <c r="AB30" s="15">
        <v>0</v>
      </c>
      <c r="AC30" s="13">
        <v>0</v>
      </c>
      <c r="AD30" s="13">
        <f t="shared" si="10"/>
        <v>0</v>
      </c>
      <c r="AE30" s="18" t="e">
        <f t="shared" si="11"/>
        <v>#DIV/0!</v>
      </c>
      <c r="AF30" s="15">
        <v>0</v>
      </c>
      <c r="AG30" s="13">
        <v>0</v>
      </c>
      <c r="AH30" s="13">
        <f t="shared" si="12"/>
        <v>0</v>
      </c>
      <c r="AI30" s="18" t="e">
        <f t="shared" si="13"/>
        <v>#DIV/0!</v>
      </c>
      <c r="AJ30" s="15">
        <v>0</v>
      </c>
      <c r="AK30" s="13">
        <v>0</v>
      </c>
      <c r="AL30" s="13">
        <f t="shared" si="14"/>
        <v>0</v>
      </c>
      <c r="AM30" s="18" t="e">
        <f t="shared" si="15"/>
        <v>#DIV/0!</v>
      </c>
      <c r="AN30" s="15">
        <v>0</v>
      </c>
      <c r="AO30" s="13">
        <v>0</v>
      </c>
      <c r="AP30" s="13">
        <f t="shared" si="16"/>
        <v>0</v>
      </c>
      <c r="AQ30" s="18" t="e">
        <f t="shared" si="17"/>
        <v>#DIV/0!</v>
      </c>
      <c r="AR30" s="15">
        <v>0</v>
      </c>
      <c r="AS30" s="13">
        <v>0</v>
      </c>
      <c r="AT30" s="17">
        <f t="shared" si="18"/>
        <v>0</v>
      </c>
      <c r="AU30" s="18" t="e">
        <f t="shared" si="19"/>
        <v>#DIV/0!</v>
      </c>
      <c r="AV30" s="15">
        <v>15</v>
      </c>
      <c r="AW30" s="13"/>
      <c r="AX30" s="13"/>
    </row>
    <row r="31" spans="1:50">
      <c r="A31" s="13">
        <v>28</v>
      </c>
      <c r="B31" s="13">
        <v>205955</v>
      </c>
      <c r="C31" s="14" t="s">
        <v>47</v>
      </c>
      <c r="D31" s="15">
        <v>30000</v>
      </c>
      <c r="E31" s="16">
        <v>30346</v>
      </c>
      <c r="F31" s="17">
        <f t="shared" si="0"/>
        <v>-346</v>
      </c>
      <c r="G31" s="18">
        <f t="shared" si="1"/>
        <v>-1.1533333333333333</v>
      </c>
      <c r="H31" s="19">
        <v>6740</v>
      </c>
      <c r="I31" s="13">
        <v>4205</v>
      </c>
      <c r="J31" s="13">
        <f t="shared" si="21"/>
        <v>2535</v>
      </c>
      <c r="K31" s="18">
        <f t="shared" si="2"/>
        <v>37.611275964391695</v>
      </c>
      <c r="L31" s="19">
        <v>2050</v>
      </c>
      <c r="M31" s="13">
        <v>1380</v>
      </c>
      <c r="N31" s="13">
        <f t="shared" si="20"/>
        <v>670</v>
      </c>
      <c r="O31" s="18">
        <f t="shared" si="3"/>
        <v>32.682926829268297</v>
      </c>
      <c r="P31" s="19">
        <v>650</v>
      </c>
      <c r="Q31" s="13">
        <v>845</v>
      </c>
      <c r="R31" s="13">
        <f t="shared" si="4"/>
        <v>-195</v>
      </c>
      <c r="S31" s="18">
        <f t="shared" si="5"/>
        <v>-30</v>
      </c>
      <c r="T31" s="15">
        <v>700</v>
      </c>
      <c r="U31" s="13">
        <v>591</v>
      </c>
      <c r="V31" s="13">
        <f t="shared" si="6"/>
        <v>109</v>
      </c>
      <c r="W31" s="18">
        <f t="shared" si="7"/>
        <v>15.571428571428573</v>
      </c>
      <c r="X31" s="15">
        <v>0</v>
      </c>
      <c r="Y31" s="13">
        <v>0</v>
      </c>
      <c r="Z31" s="13">
        <f t="shared" si="8"/>
        <v>0</v>
      </c>
      <c r="AA31" s="18" t="e">
        <f t="shared" si="9"/>
        <v>#DIV/0!</v>
      </c>
      <c r="AB31" s="15">
        <v>1300</v>
      </c>
      <c r="AC31" s="13">
        <v>167</v>
      </c>
      <c r="AD31" s="13">
        <f t="shared" si="10"/>
        <v>1133</v>
      </c>
      <c r="AE31" s="18">
        <f t="shared" si="11"/>
        <v>87.153846153846146</v>
      </c>
      <c r="AF31" s="15">
        <v>0</v>
      </c>
      <c r="AG31" s="13">
        <v>0</v>
      </c>
      <c r="AH31" s="13">
        <f t="shared" si="12"/>
        <v>0</v>
      </c>
      <c r="AI31" s="18" t="e">
        <f t="shared" si="13"/>
        <v>#DIV/0!</v>
      </c>
      <c r="AJ31" s="15">
        <v>0</v>
      </c>
      <c r="AK31" s="13">
        <v>0</v>
      </c>
      <c r="AL31" s="13">
        <f t="shared" si="14"/>
        <v>0</v>
      </c>
      <c r="AM31" s="18" t="e">
        <f t="shared" si="15"/>
        <v>#DIV/0!</v>
      </c>
      <c r="AN31" s="15">
        <v>0</v>
      </c>
      <c r="AO31" s="13">
        <v>0</v>
      </c>
      <c r="AP31" s="13">
        <f t="shared" si="16"/>
        <v>0</v>
      </c>
      <c r="AQ31" s="18" t="e">
        <f t="shared" si="17"/>
        <v>#DIV/0!</v>
      </c>
      <c r="AR31" s="15">
        <v>0</v>
      </c>
      <c r="AS31" s="13">
        <v>0</v>
      </c>
      <c r="AT31" s="17">
        <f t="shared" si="18"/>
        <v>0</v>
      </c>
      <c r="AU31" s="18" t="e">
        <f t="shared" si="19"/>
        <v>#DIV/0!</v>
      </c>
      <c r="AV31" s="15">
        <v>300</v>
      </c>
      <c r="AW31" s="13"/>
      <c r="AX31" s="13"/>
    </row>
    <row r="32" spans="1:50">
      <c r="A32" s="13">
        <v>29</v>
      </c>
      <c r="B32" s="13">
        <v>256594</v>
      </c>
      <c r="C32" s="14" t="s">
        <v>48</v>
      </c>
      <c r="D32" s="15">
        <v>8000</v>
      </c>
      <c r="E32" s="16">
        <v>11463</v>
      </c>
      <c r="F32" s="17">
        <f t="shared" si="0"/>
        <v>-3463</v>
      </c>
      <c r="G32" s="18">
        <f t="shared" si="1"/>
        <v>-43.287500000000001</v>
      </c>
      <c r="H32" s="19">
        <v>1430</v>
      </c>
      <c r="I32" s="13">
        <v>677</v>
      </c>
      <c r="J32" s="13">
        <f t="shared" si="21"/>
        <v>753</v>
      </c>
      <c r="K32" s="18">
        <f t="shared" si="2"/>
        <v>52.657342657342653</v>
      </c>
      <c r="L32" s="19">
        <v>900</v>
      </c>
      <c r="M32" s="13">
        <v>296</v>
      </c>
      <c r="N32" s="13">
        <f t="shared" si="20"/>
        <v>604</v>
      </c>
      <c r="O32" s="18">
        <f t="shared" si="3"/>
        <v>67.111111111111114</v>
      </c>
      <c r="P32" s="19">
        <v>25</v>
      </c>
      <c r="Q32" s="13">
        <v>0</v>
      </c>
      <c r="R32" s="13">
        <f t="shared" si="4"/>
        <v>25</v>
      </c>
      <c r="S32" s="18">
        <f t="shared" si="5"/>
        <v>100</v>
      </c>
      <c r="T32" s="15">
        <v>50</v>
      </c>
      <c r="U32" s="13">
        <v>0</v>
      </c>
      <c r="V32" s="13">
        <f t="shared" si="6"/>
        <v>50</v>
      </c>
      <c r="W32" s="18">
        <f t="shared" si="7"/>
        <v>100</v>
      </c>
      <c r="X32" s="15">
        <v>0</v>
      </c>
      <c r="Y32" s="13">
        <v>0</v>
      </c>
      <c r="Z32" s="13">
        <f t="shared" si="8"/>
        <v>0</v>
      </c>
      <c r="AA32" s="18" t="e">
        <f t="shared" si="9"/>
        <v>#DIV/0!</v>
      </c>
      <c r="AB32" s="15">
        <v>0</v>
      </c>
      <c r="AC32" s="13">
        <v>0</v>
      </c>
      <c r="AD32" s="13">
        <f t="shared" si="10"/>
        <v>0</v>
      </c>
      <c r="AE32" s="18" t="e">
        <f t="shared" si="11"/>
        <v>#DIV/0!</v>
      </c>
      <c r="AF32" s="15">
        <v>0</v>
      </c>
      <c r="AG32" s="13">
        <v>0</v>
      </c>
      <c r="AH32" s="13">
        <f t="shared" si="12"/>
        <v>0</v>
      </c>
      <c r="AI32" s="18" t="e">
        <f t="shared" si="13"/>
        <v>#DIV/0!</v>
      </c>
      <c r="AJ32" s="15">
        <v>0</v>
      </c>
      <c r="AK32" s="13">
        <v>0</v>
      </c>
      <c r="AL32" s="13">
        <f t="shared" si="14"/>
        <v>0</v>
      </c>
      <c r="AM32" s="18" t="e">
        <f t="shared" si="15"/>
        <v>#DIV/0!</v>
      </c>
      <c r="AN32" s="15">
        <v>0</v>
      </c>
      <c r="AO32" s="13">
        <v>0</v>
      </c>
      <c r="AP32" s="13">
        <f t="shared" si="16"/>
        <v>0</v>
      </c>
      <c r="AQ32" s="18" t="e">
        <f t="shared" si="17"/>
        <v>#DIV/0!</v>
      </c>
      <c r="AR32" s="15">
        <v>0</v>
      </c>
      <c r="AS32" s="13">
        <v>0</v>
      </c>
      <c r="AT32" s="17">
        <f t="shared" si="18"/>
        <v>0</v>
      </c>
      <c r="AU32" s="18" t="e">
        <f t="shared" si="19"/>
        <v>#DIV/0!</v>
      </c>
      <c r="AV32" s="15">
        <v>0</v>
      </c>
      <c r="AW32" s="13"/>
      <c r="AX32" s="13"/>
    </row>
    <row r="33" spans="1:50">
      <c r="A33" s="13">
        <v>30</v>
      </c>
      <c r="B33" s="13">
        <v>206478</v>
      </c>
      <c r="C33" s="14" t="s">
        <v>49</v>
      </c>
      <c r="D33" s="15">
        <v>7000</v>
      </c>
      <c r="E33" s="16">
        <v>8968</v>
      </c>
      <c r="F33" s="17">
        <f t="shared" si="0"/>
        <v>-1968</v>
      </c>
      <c r="G33" s="18">
        <f t="shared" si="1"/>
        <v>-28.114285714285714</v>
      </c>
      <c r="H33" s="19">
        <v>1430</v>
      </c>
      <c r="I33" s="13">
        <v>506</v>
      </c>
      <c r="J33" s="13">
        <f t="shared" si="21"/>
        <v>924</v>
      </c>
      <c r="K33" s="18">
        <f t="shared" si="2"/>
        <v>64.615384615384613</v>
      </c>
      <c r="L33" s="19">
        <v>500</v>
      </c>
      <c r="M33" s="13">
        <v>107</v>
      </c>
      <c r="N33" s="13">
        <f t="shared" si="20"/>
        <v>393</v>
      </c>
      <c r="O33" s="18">
        <f t="shared" si="3"/>
        <v>78.600000000000009</v>
      </c>
      <c r="P33" s="19">
        <v>79</v>
      </c>
      <c r="Q33" s="13">
        <v>48</v>
      </c>
      <c r="R33" s="13">
        <f t="shared" si="4"/>
        <v>31</v>
      </c>
      <c r="S33" s="18">
        <f t="shared" si="5"/>
        <v>39.24050632911392</v>
      </c>
      <c r="T33" s="15">
        <v>50</v>
      </c>
      <c r="U33" s="13">
        <v>0</v>
      </c>
      <c r="V33" s="13">
        <f t="shared" si="6"/>
        <v>50</v>
      </c>
      <c r="W33" s="18">
        <f t="shared" si="7"/>
        <v>100</v>
      </c>
      <c r="X33" s="15">
        <v>0</v>
      </c>
      <c r="Y33" s="13">
        <v>0</v>
      </c>
      <c r="Z33" s="13">
        <f t="shared" si="8"/>
        <v>0</v>
      </c>
      <c r="AA33" s="18" t="e">
        <f t="shared" si="9"/>
        <v>#DIV/0!</v>
      </c>
      <c r="AB33" s="15">
        <v>0</v>
      </c>
      <c r="AC33" s="13">
        <v>0</v>
      </c>
      <c r="AD33" s="13">
        <f t="shared" si="10"/>
        <v>0</v>
      </c>
      <c r="AE33" s="18" t="e">
        <f t="shared" si="11"/>
        <v>#DIV/0!</v>
      </c>
      <c r="AF33" s="15">
        <v>0</v>
      </c>
      <c r="AG33" s="13">
        <v>0</v>
      </c>
      <c r="AH33" s="13">
        <f t="shared" si="12"/>
        <v>0</v>
      </c>
      <c r="AI33" s="18" t="e">
        <f t="shared" si="13"/>
        <v>#DIV/0!</v>
      </c>
      <c r="AJ33" s="15">
        <v>0</v>
      </c>
      <c r="AK33" s="13">
        <v>0</v>
      </c>
      <c r="AL33" s="13">
        <f t="shared" si="14"/>
        <v>0</v>
      </c>
      <c r="AM33" s="18" t="e">
        <f t="shared" si="15"/>
        <v>#DIV/0!</v>
      </c>
      <c r="AN33" s="15">
        <v>0</v>
      </c>
      <c r="AO33" s="13">
        <v>0</v>
      </c>
      <c r="AP33" s="13">
        <f t="shared" si="16"/>
        <v>0</v>
      </c>
      <c r="AQ33" s="18" t="e">
        <f t="shared" si="17"/>
        <v>#DIV/0!</v>
      </c>
      <c r="AR33" s="15">
        <v>0</v>
      </c>
      <c r="AS33" s="13">
        <v>0</v>
      </c>
      <c r="AT33" s="17">
        <f t="shared" si="18"/>
        <v>0</v>
      </c>
      <c r="AU33" s="18" t="e">
        <f t="shared" si="19"/>
        <v>#DIV/0!</v>
      </c>
      <c r="AV33" s="15">
        <v>0</v>
      </c>
      <c r="AW33" s="13"/>
      <c r="AX33" s="13"/>
    </row>
    <row r="34" spans="1:50">
      <c r="A34" s="13">
        <v>31</v>
      </c>
      <c r="B34" s="13">
        <v>205957</v>
      </c>
      <c r="C34" s="14" t="s">
        <v>50</v>
      </c>
      <c r="D34" s="15">
        <v>7000</v>
      </c>
      <c r="E34" s="16">
        <v>9278</v>
      </c>
      <c r="F34" s="17">
        <f t="shared" si="0"/>
        <v>-2278</v>
      </c>
      <c r="G34" s="18">
        <f t="shared" si="1"/>
        <v>-32.542857142857144</v>
      </c>
      <c r="H34" s="19">
        <v>2900</v>
      </c>
      <c r="I34" s="13">
        <v>2309</v>
      </c>
      <c r="J34" s="13">
        <f t="shared" si="21"/>
        <v>591</v>
      </c>
      <c r="K34" s="18">
        <f t="shared" si="2"/>
        <v>20.379310344827587</v>
      </c>
      <c r="L34" s="19">
        <v>986</v>
      </c>
      <c r="M34" s="13">
        <v>982</v>
      </c>
      <c r="N34" s="13">
        <f t="shared" si="20"/>
        <v>4</v>
      </c>
      <c r="O34" s="18">
        <f t="shared" si="3"/>
        <v>0.40567951318458417</v>
      </c>
      <c r="P34" s="19">
        <v>0</v>
      </c>
      <c r="Q34" s="13">
        <v>0</v>
      </c>
      <c r="R34" s="13">
        <f t="shared" si="4"/>
        <v>0</v>
      </c>
      <c r="S34" s="18" t="e">
        <f t="shared" si="5"/>
        <v>#DIV/0!</v>
      </c>
      <c r="T34" s="15">
        <v>170</v>
      </c>
      <c r="U34" s="13">
        <v>199</v>
      </c>
      <c r="V34" s="13">
        <f t="shared" si="6"/>
        <v>-29</v>
      </c>
      <c r="W34" s="18">
        <f t="shared" si="7"/>
        <v>-17.058823529411764</v>
      </c>
      <c r="X34" s="15">
        <v>100</v>
      </c>
      <c r="Y34" s="13">
        <v>0</v>
      </c>
      <c r="Z34" s="13">
        <f t="shared" si="8"/>
        <v>100</v>
      </c>
      <c r="AA34" s="18">
        <f t="shared" si="9"/>
        <v>100</v>
      </c>
      <c r="AB34" s="15">
        <v>0</v>
      </c>
      <c r="AC34" s="13">
        <v>0</v>
      </c>
      <c r="AD34" s="13">
        <f t="shared" si="10"/>
        <v>0</v>
      </c>
      <c r="AE34" s="18" t="e">
        <f t="shared" si="11"/>
        <v>#DIV/0!</v>
      </c>
      <c r="AF34" s="15">
        <v>0</v>
      </c>
      <c r="AG34" s="13">
        <v>0</v>
      </c>
      <c r="AH34" s="13">
        <f t="shared" si="12"/>
        <v>0</v>
      </c>
      <c r="AI34" s="18" t="e">
        <f t="shared" si="13"/>
        <v>#DIV/0!</v>
      </c>
      <c r="AJ34" s="15">
        <v>0</v>
      </c>
      <c r="AK34" s="13">
        <v>0</v>
      </c>
      <c r="AL34" s="13">
        <f t="shared" si="14"/>
        <v>0</v>
      </c>
      <c r="AM34" s="18" t="e">
        <f t="shared" si="15"/>
        <v>#DIV/0!</v>
      </c>
      <c r="AN34" s="15">
        <v>0</v>
      </c>
      <c r="AO34" s="13">
        <v>0</v>
      </c>
      <c r="AP34" s="13">
        <f t="shared" si="16"/>
        <v>0</v>
      </c>
      <c r="AQ34" s="18" t="e">
        <f t="shared" si="17"/>
        <v>#DIV/0!</v>
      </c>
      <c r="AR34" s="15">
        <v>0</v>
      </c>
      <c r="AS34" s="13">
        <v>0</v>
      </c>
      <c r="AT34" s="17">
        <f t="shared" si="18"/>
        <v>0</v>
      </c>
      <c r="AU34" s="18" t="e">
        <f t="shared" si="19"/>
        <v>#DIV/0!</v>
      </c>
      <c r="AV34" s="15">
        <v>50</v>
      </c>
      <c r="AW34" s="13"/>
      <c r="AX34" s="13"/>
    </row>
    <row r="35" spans="1:50">
      <c r="A35" s="13">
        <v>32</v>
      </c>
      <c r="B35" s="13">
        <v>346673</v>
      </c>
      <c r="C35" s="14" t="s">
        <v>51</v>
      </c>
      <c r="D35" s="15">
        <v>30000</v>
      </c>
      <c r="E35" s="16">
        <v>33134</v>
      </c>
      <c r="F35" s="17">
        <f t="shared" si="0"/>
        <v>-3134</v>
      </c>
      <c r="G35" s="18">
        <f t="shared" si="1"/>
        <v>-10.446666666666667</v>
      </c>
      <c r="H35" s="19">
        <v>8800</v>
      </c>
      <c r="I35" s="13">
        <v>7418</v>
      </c>
      <c r="J35" s="13">
        <f t="shared" si="21"/>
        <v>1382</v>
      </c>
      <c r="K35" s="18">
        <f t="shared" si="2"/>
        <v>15.704545454545455</v>
      </c>
      <c r="L35" s="19">
        <v>1246</v>
      </c>
      <c r="M35" s="13">
        <v>923</v>
      </c>
      <c r="N35" s="13">
        <f t="shared" si="20"/>
        <v>323</v>
      </c>
      <c r="O35" s="18">
        <f t="shared" si="3"/>
        <v>25.922953451043341</v>
      </c>
      <c r="P35" s="19">
        <v>100</v>
      </c>
      <c r="Q35" s="13">
        <v>333</v>
      </c>
      <c r="R35" s="13">
        <f t="shared" si="4"/>
        <v>-233</v>
      </c>
      <c r="S35" s="18">
        <f t="shared" si="5"/>
        <v>-233</v>
      </c>
      <c r="T35" s="15">
        <v>1200</v>
      </c>
      <c r="U35" s="13">
        <v>937</v>
      </c>
      <c r="V35" s="13">
        <f t="shared" si="6"/>
        <v>263</v>
      </c>
      <c r="W35" s="18">
        <f t="shared" si="7"/>
        <v>21.916666666666668</v>
      </c>
      <c r="X35" s="15">
        <v>3400</v>
      </c>
      <c r="Y35" s="13">
        <v>2984</v>
      </c>
      <c r="Z35" s="13">
        <f t="shared" si="8"/>
        <v>416</v>
      </c>
      <c r="AA35" s="18">
        <f t="shared" si="9"/>
        <v>12.23529411764706</v>
      </c>
      <c r="AB35" s="15">
        <v>0</v>
      </c>
      <c r="AC35" s="13">
        <v>0</v>
      </c>
      <c r="AD35" s="13">
        <f t="shared" si="10"/>
        <v>0</v>
      </c>
      <c r="AE35" s="18" t="e">
        <f t="shared" si="11"/>
        <v>#DIV/0!</v>
      </c>
      <c r="AF35" s="15">
        <v>0</v>
      </c>
      <c r="AG35" s="13">
        <v>0</v>
      </c>
      <c r="AH35" s="13">
        <f t="shared" si="12"/>
        <v>0</v>
      </c>
      <c r="AI35" s="18" t="e">
        <f t="shared" si="13"/>
        <v>#DIV/0!</v>
      </c>
      <c r="AJ35" s="15">
        <v>0</v>
      </c>
      <c r="AK35" s="13">
        <v>0</v>
      </c>
      <c r="AL35" s="13">
        <f t="shared" si="14"/>
        <v>0</v>
      </c>
      <c r="AM35" s="18" t="e">
        <f t="shared" si="15"/>
        <v>#DIV/0!</v>
      </c>
      <c r="AN35" s="15">
        <v>0</v>
      </c>
      <c r="AO35" s="13">
        <v>0</v>
      </c>
      <c r="AP35" s="13">
        <f t="shared" si="16"/>
        <v>0</v>
      </c>
      <c r="AQ35" s="18" t="e">
        <f t="shared" si="17"/>
        <v>#DIV/0!</v>
      </c>
      <c r="AR35" s="15">
        <v>195</v>
      </c>
      <c r="AS35" s="13">
        <v>180</v>
      </c>
      <c r="AT35" s="17">
        <f t="shared" si="18"/>
        <v>15</v>
      </c>
      <c r="AU35" s="18">
        <f t="shared" si="19"/>
        <v>7.6923076923076925</v>
      </c>
      <c r="AV35" s="15">
        <v>100</v>
      </c>
      <c r="AW35" s="13"/>
      <c r="AX35" s="13"/>
    </row>
    <row r="36" spans="1:50">
      <c r="A36" s="13">
        <v>33</v>
      </c>
      <c r="B36" s="13">
        <v>301288</v>
      </c>
      <c r="C36" s="14" t="s">
        <v>52</v>
      </c>
      <c r="D36" s="15">
        <v>10000</v>
      </c>
      <c r="E36" s="16">
        <v>10404</v>
      </c>
      <c r="F36" s="17">
        <f t="shared" si="0"/>
        <v>-404</v>
      </c>
      <c r="G36" s="18">
        <f t="shared" si="1"/>
        <v>-4.04</v>
      </c>
      <c r="H36" s="19">
        <v>1750</v>
      </c>
      <c r="I36" s="13">
        <v>1351</v>
      </c>
      <c r="J36" s="13">
        <f t="shared" si="21"/>
        <v>399</v>
      </c>
      <c r="K36" s="18">
        <f t="shared" si="2"/>
        <v>22.8</v>
      </c>
      <c r="L36" s="19">
        <v>217</v>
      </c>
      <c r="M36" s="13">
        <v>172</v>
      </c>
      <c r="N36" s="13">
        <f t="shared" si="20"/>
        <v>45</v>
      </c>
      <c r="O36" s="18">
        <f t="shared" si="3"/>
        <v>20.737327188940093</v>
      </c>
      <c r="P36" s="19">
        <v>0</v>
      </c>
      <c r="Q36" s="13">
        <v>0</v>
      </c>
      <c r="R36" s="13">
        <f t="shared" si="4"/>
        <v>0</v>
      </c>
      <c r="S36" s="18" t="e">
        <f t="shared" si="5"/>
        <v>#DIV/0!</v>
      </c>
      <c r="T36" s="15">
        <v>150</v>
      </c>
      <c r="U36" s="13">
        <v>47</v>
      </c>
      <c r="V36" s="13">
        <f t="shared" si="6"/>
        <v>103</v>
      </c>
      <c r="W36" s="18">
        <f t="shared" si="7"/>
        <v>68.666666666666671</v>
      </c>
      <c r="X36" s="15">
        <v>0</v>
      </c>
      <c r="Y36" s="13">
        <v>0</v>
      </c>
      <c r="Z36" s="13">
        <f t="shared" si="8"/>
        <v>0</v>
      </c>
      <c r="AA36" s="18" t="e">
        <f t="shared" si="9"/>
        <v>#DIV/0!</v>
      </c>
      <c r="AB36" s="15">
        <v>0</v>
      </c>
      <c r="AC36" s="13">
        <v>0</v>
      </c>
      <c r="AD36" s="13">
        <f t="shared" si="10"/>
        <v>0</v>
      </c>
      <c r="AE36" s="18" t="e">
        <f t="shared" si="11"/>
        <v>#DIV/0!</v>
      </c>
      <c r="AF36" s="15">
        <v>0</v>
      </c>
      <c r="AG36" s="13">
        <v>0</v>
      </c>
      <c r="AH36" s="13">
        <f t="shared" si="12"/>
        <v>0</v>
      </c>
      <c r="AI36" s="18" t="e">
        <f t="shared" si="13"/>
        <v>#DIV/0!</v>
      </c>
      <c r="AJ36" s="15">
        <v>0</v>
      </c>
      <c r="AK36" s="13">
        <v>0</v>
      </c>
      <c r="AL36" s="13">
        <f t="shared" si="14"/>
        <v>0</v>
      </c>
      <c r="AM36" s="18" t="e">
        <f t="shared" si="15"/>
        <v>#DIV/0!</v>
      </c>
      <c r="AN36" s="15">
        <v>0</v>
      </c>
      <c r="AO36" s="13">
        <v>0</v>
      </c>
      <c r="AP36" s="13">
        <f t="shared" si="16"/>
        <v>0</v>
      </c>
      <c r="AQ36" s="18" t="e">
        <f t="shared" si="17"/>
        <v>#DIV/0!</v>
      </c>
      <c r="AR36" s="15">
        <v>0</v>
      </c>
      <c r="AS36" s="13">
        <v>0</v>
      </c>
      <c r="AT36" s="17">
        <f t="shared" si="18"/>
        <v>0</v>
      </c>
      <c r="AU36" s="18" t="e">
        <f t="shared" si="19"/>
        <v>#DIV/0!</v>
      </c>
      <c r="AV36" s="15">
        <v>100</v>
      </c>
      <c r="AW36" s="13"/>
      <c r="AX36" s="13"/>
    </row>
    <row r="37" spans="1:50">
      <c r="A37" s="13">
        <v>34</v>
      </c>
      <c r="B37" s="13">
        <v>346671</v>
      </c>
      <c r="C37" s="14" t="s">
        <v>53</v>
      </c>
      <c r="D37" s="15">
        <v>10000</v>
      </c>
      <c r="E37" s="16">
        <v>7230</v>
      </c>
      <c r="F37" s="17">
        <f t="shared" si="0"/>
        <v>2770</v>
      </c>
      <c r="G37" s="18">
        <f t="shared" si="1"/>
        <v>27.700000000000003</v>
      </c>
      <c r="H37" s="19">
        <v>1700</v>
      </c>
      <c r="I37" s="13">
        <v>1058</v>
      </c>
      <c r="J37" s="13">
        <f t="shared" si="21"/>
        <v>642</v>
      </c>
      <c r="K37" s="18">
        <f t="shared" si="2"/>
        <v>37.764705882352942</v>
      </c>
      <c r="L37" s="19">
        <v>137</v>
      </c>
      <c r="M37" s="13">
        <v>0</v>
      </c>
      <c r="N37" s="13">
        <f t="shared" si="20"/>
        <v>137</v>
      </c>
      <c r="O37" s="18">
        <f t="shared" si="3"/>
        <v>100</v>
      </c>
      <c r="P37" s="19">
        <v>5</v>
      </c>
      <c r="Q37" s="13">
        <v>0</v>
      </c>
      <c r="R37" s="13">
        <f t="shared" si="4"/>
        <v>5</v>
      </c>
      <c r="S37" s="18">
        <f t="shared" si="5"/>
        <v>100</v>
      </c>
      <c r="T37" s="15">
        <v>150</v>
      </c>
      <c r="U37" s="13">
        <v>25</v>
      </c>
      <c r="V37" s="13">
        <f t="shared" si="6"/>
        <v>125</v>
      </c>
      <c r="W37" s="18">
        <f t="shared" si="7"/>
        <v>83.333333333333343</v>
      </c>
      <c r="X37" s="15">
        <v>0</v>
      </c>
      <c r="Y37" s="13">
        <v>0</v>
      </c>
      <c r="Z37" s="13">
        <f t="shared" si="8"/>
        <v>0</v>
      </c>
      <c r="AA37" s="18" t="e">
        <f t="shared" si="9"/>
        <v>#DIV/0!</v>
      </c>
      <c r="AB37" s="15">
        <v>0</v>
      </c>
      <c r="AC37" s="13">
        <v>0</v>
      </c>
      <c r="AD37" s="13">
        <f t="shared" si="10"/>
        <v>0</v>
      </c>
      <c r="AE37" s="18" t="e">
        <f t="shared" si="11"/>
        <v>#DIV/0!</v>
      </c>
      <c r="AF37" s="15">
        <v>0</v>
      </c>
      <c r="AG37" s="13">
        <v>0</v>
      </c>
      <c r="AH37" s="13">
        <f t="shared" si="12"/>
        <v>0</v>
      </c>
      <c r="AI37" s="18" t="e">
        <f t="shared" si="13"/>
        <v>#DIV/0!</v>
      </c>
      <c r="AJ37" s="15">
        <v>0</v>
      </c>
      <c r="AK37" s="13">
        <v>0</v>
      </c>
      <c r="AL37" s="13">
        <f t="shared" si="14"/>
        <v>0</v>
      </c>
      <c r="AM37" s="18" t="e">
        <f t="shared" si="15"/>
        <v>#DIV/0!</v>
      </c>
      <c r="AN37" s="15">
        <v>0</v>
      </c>
      <c r="AO37" s="13">
        <v>0</v>
      </c>
      <c r="AP37" s="13">
        <f t="shared" si="16"/>
        <v>0</v>
      </c>
      <c r="AQ37" s="18" t="e">
        <f t="shared" si="17"/>
        <v>#DIV/0!</v>
      </c>
      <c r="AR37" s="15">
        <v>0</v>
      </c>
      <c r="AS37" s="13">
        <v>0</v>
      </c>
      <c r="AT37" s="17">
        <f t="shared" si="18"/>
        <v>0</v>
      </c>
      <c r="AU37" s="18" t="e">
        <f t="shared" si="19"/>
        <v>#DIV/0!</v>
      </c>
      <c r="AV37" s="15">
        <v>100</v>
      </c>
      <c r="AW37" s="13"/>
      <c r="AX37" s="13"/>
    </row>
    <row r="38" spans="1:50">
      <c r="A38" s="13">
        <v>35</v>
      </c>
      <c r="B38" s="13">
        <v>301273</v>
      </c>
      <c r="C38" s="14" t="s">
        <v>54</v>
      </c>
      <c r="D38" s="15">
        <v>33500</v>
      </c>
      <c r="E38" s="16">
        <v>30659</v>
      </c>
      <c r="F38" s="17">
        <f t="shared" si="0"/>
        <v>2841</v>
      </c>
      <c r="G38" s="18">
        <f t="shared" si="1"/>
        <v>8.4805970149253724</v>
      </c>
      <c r="H38" s="19">
        <v>8050</v>
      </c>
      <c r="I38" s="13">
        <v>6692</v>
      </c>
      <c r="J38" s="13">
        <f t="shared" si="21"/>
        <v>1358</v>
      </c>
      <c r="K38" s="18">
        <f t="shared" si="2"/>
        <v>16.869565217391305</v>
      </c>
      <c r="L38" s="19">
        <v>1900</v>
      </c>
      <c r="M38" s="13">
        <v>1258</v>
      </c>
      <c r="N38" s="13">
        <f t="shared" si="20"/>
        <v>642</v>
      </c>
      <c r="O38" s="18">
        <f t="shared" si="3"/>
        <v>33.789473684210527</v>
      </c>
      <c r="P38" s="19">
        <v>400</v>
      </c>
      <c r="Q38" s="13">
        <v>428</v>
      </c>
      <c r="R38" s="13">
        <f t="shared" si="4"/>
        <v>-28</v>
      </c>
      <c r="S38" s="18">
        <f t="shared" si="5"/>
        <v>-7.0000000000000009</v>
      </c>
      <c r="T38" s="15">
        <v>635</v>
      </c>
      <c r="U38" s="13">
        <v>595</v>
      </c>
      <c r="V38" s="13">
        <f t="shared" si="6"/>
        <v>40</v>
      </c>
      <c r="W38" s="18">
        <f t="shared" si="7"/>
        <v>6.2992125984251963</v>
      </c>
      <c r="X38" s="15">
        <v>21100</v>
      </c>
      <c r="Y38" s="13">
        <v>15810</v>
      </c>
      <c r="Z38" s="13">
        <f t="shared" si="8"/>
        <v>5290</v>
      </c>
      <c r="AA38" s="18">
        <f t="shared" si="9"/>
        <v>25.071090047393362</v>
      </c>
      <c r="AB38" s="15">
        <v>0</v>
      </c>
      <c r="AC38" s="13">
        <v>0</v>
      </c>
      <c r="AD38" s="13">
        <f t="shared" si="10"/>
        <v>0</v>
      </c>
      <c r="AE38" s="18" t="e">
        <f t="shared" si="11"/>
        <v>#DIV/0!</v>
      </c>
      <c r="AF38" s="15">
        <v>2087</v>
      </c>
      <c r="AG38" s="13">
        <v>0</v>
      </c>
      <c r="AH38" s="13">
        <f t="shared" si="12"/>
        <v>2087</v>
      </c>
      <c r="AI38" s="18">
        <f t="shared" si="13"/>
        <v>100</v>
      </c>
      <c r="AJ38" s="15">
        <v>0</v>
      </c>
      <c r="AK38" s="13">
        <v>0</v>
      </c>
      <c r="AL38" s="13">
        <f t="shared" si="14"/>
        <v>0</v>
      </c>
      <c r="AM38" s="18" t="e">
        <f t="shared" si="15"/>
        <v>#DIV/0!</v>
      </c>
      <c r="AN38" s="15">
        <v>0</v>
      </c>
      <c r="AO38" s="13">
        <v>0</v>
      </c>
      <c r="AP38" s="13">
        <f t="shared" si="16"/>
        <v>0</v>
      </c>
      <c r="AQ38" s="18" t="e">
        <f t="shared" si="17"/>
        <v>#DIV/0!</v>
      </c>
      <c r="AR38" s="15">
        <v>150</v>
      </c>
      <c r="AS38" s="24">
        <f>166538/1000</f>
        <v>166.53800000000001</v>
      </c>
      <c r="AT38" s="17">
        <f t="shared" si="18"/>
        <v>-16.538000000000011</v>
      </c>
      <c r="AU38" s="18">
        <f t="shared" si="19"/>
        <v>-11.025333333333341</v>
      </c>
      <c r="AV38" s="15">
        <v>165</v>
      </c>
      <c r="AW38" s="13"/>
      <c r="AX38" s="13"/>
    </row>
    <row r="39" spans="1:50">
      <c r="A39" s="13">
        <v>36</v>
      </c>
      <c r="B39" s="13">
        <v>301275</v>
      </c>
      <c r="C39" s="14" t="s">
        <v>55</v>
      </c>
      <c r="D39" s="15">
        <v>9000</v>
      </c>
      <c r="E39" s="16">
        <v>9254</v>
      </c>
      <c r="F39" s="17">
        <f t="shared" si="0"/>
        <v>-254</v>
      </c>
      <c r="G39" s="18">
        <f t="shared" si="1"/>
        <v>-2.822222222222222</v>
      </c>
      <c r="H39" s="19">
        <v>2350</v>
      </c>
      <c r="I39" s="13">
        <v>1150</v>
      </c>
      <c r="J39" s="13">
        <f t="shared" si="21"/>
        <v>1200</v>
      </c>
      <c r="K39" s="18">
        <f t="shared" si="2"/>
        <v>51.063829787234042</v>
      </c>
      <c r="L39" s="19">
        <v>650</v>
      </c>
      <c r="M39" s="13">
        <v>144</v>
      </c>
      <c r="N39" s="13">
        <f t="shared" si="20"/>
        <v>506</v>
      </c>
      <c r="O39" s="18">
        <f t="shared" si="3"/>
        <v>77.84615384615384</v>
      </c>
      <c r="P39" s="19">
        <v>5</v>
      </c>
      <c r="Q39" s="13">
        <v>0</v>
      </c>
      <c r="R39" s="13">
        <f t="shared" si="4"/>
        <v>5</v>
      </c>
      <c r="S39" s="18">
        <f t="shared" si="5"/>
        <v>100</v>
      </c>
      <c r="T39" s="15">
        <v>25</v>
      </c>
      <c r="U39" s="13">
        <v>5</v>
      </c>
      <c r="V39" s="13">
        <f t="shared" si="6"/>
        <v>20</v>
      </c>
      <c r="W39" s="18">
        <f t="shared" si="7"/>
        <v>80</v>
      </c>
      <c r="X39" s="15">
        <v>0</v>
      </c>
      <c r="Y39" s="13">
        <v>0</v>
      </c>
      <c r="Z39" s="13">
        <f t="shared" si="8"/>
        <v>0</v>
      </c>
      <c r="AA39" s="18" t="e">
        <f t="shared" si="9"/>
        <v>#DIV/0!</v>
      </c>
      <c r="AB39" s="15">
        <v>0</v>
      </c>
      <c r="AC39" s="13">
        <v>0</v>
      </c>
      <c r="AD39" s="13">
        <f t="shared" si="10"/>
        <v>0</v>
      </c>
      <c r="AE39" s="18" t="e">
        <f t="shared" si="11"/>
        <v>#DIV/0!</v>
      </c>
      <c r="AF39" s="15">
        <v>0</v>
      </c>
      <c r="AG39" s="13">
        <v>0</v>
      </c>
      <c r="AH39" s="13">
        <f t="shared" si="12"/>
        <v>0</v>
      </c>
      <c r="AI39" s="18" t="e">
        <f t="shared" si="13"/>
        <v>#DIV/0!</v>
      </c>
      <c r="AJ39" s="15">
        <v>0</v>
      </c>
      <c r="AK39" s="13">
        <v>0</v>
      </c>
      <c r="AL39" s="13">
        <f t="shared" si="14"/>
        <v>0</v>
      </c>
      <c r="AM39" s="18" t="e">
        <f t="shared" si="15"/>
        <v>#DIV/0!</v>
      </c>
      <c r="AN39" s="15">
        <v>0</v>
      </c>
      <c r="AO39" s="13">
        <v>0</v>
      </c>
      <c r="AP39" s="13">
        <f t="shared" si="16"/>
        <v>0</v>
      </c>
      <c r="AQ39" s="18" t="e">
        <f t="shared" si="17"/>
        <v>#DIV/0!</v>
      </c>
      <c r="AR39" s="15">
        <v>0</v>
      </c>
      <c r="AS39" s="13">
        <v>0</v>
      </c>
      <c r="AT39" s="17">
        <f t="shared" si="18"/>
        <v>0</v>
      </c>
      <c r="AU39" s="18" t="e">
        <f t="shared" si="19"/>
        <v>#DIV/0!</v>
      </c>
      <c r="AV39" s="15">
        <v>50</v>
      </c>
      <c r="AW39" s="13"/>
      <c r="AX39" s="13"/>
    </row>
    <row r="40" spans="1:50">
      <c r="A40" s="13">
        <v>37</v>
      </c>
      <c r="B40" s="13">
        <v>301276</v>
      </c>
      <c r="C40" s="14" t="s">
        <v>56</v>
      </c>
      <c r="D40" s="15">
        <v>9500</v>
      </c>
      <c r="E40" s="16">
        <v>10192</v>
      </c>
      <c r="F40" s="17">
        <f t="shared" si="0"/>
        <v>-692</v>
      </c>
      <c r="G40" s="18">
        <f t="shared" si="1"/>
        <v>-7.284210526315789</v>
      </c>
      <c r="H40" s="19">
        <v>3350</v>
      </c>
      <c r="I40" s="13">
        <v>2130</v>
      </c>
      <c r="J40" s="13">
        <f t="shared" si="21"/>
        <v>1220</v>
      </c>
      <c r="K40" s="18">
        <f t="shared" si="2"/>
        <v>36.417910447761194</v>
      </c>
      <c r="L40" s="19">
        <v>1600</v>
      </c>
      <c r="M40" s="13">
        <v>977</v>
      </c>
      <c r="N40" s="13">
        <f t="shared" si="20"/>
        <v>623</v>
      </c>
      <c r="O40" s="18">
        <f t="shared" si="3"/>
        <v>38.9375</v>
      </c>
      <c r="P40" s="19">
        <v>20</v>
      </c>
      <c r="Q40" s="13">
        <v>23</v>
      </c>
      <c r="R40" s="13">
        <f t="shared" si="4"/>
        <v>-3</v>
      </c>
      <c r="S40" s="18">
        <f t="shared" si="5"/>
        <v>-15</v>
      </c>
      <c r="T40" s="15">
        <v>25</v>
      </c>
      <c r="U40" s="13">
        <v>29</v>
      </c>
      <c r="V40" s="13">
        <f t="shared" si="6"/>
        <v>-4</v>
      </c>
      <c r="W40" s="18">
        <f t="shared" si="7"/>
        <v>-16</v>
      </c>
      <c r="X40" s="15">
        <v>0</v>
      </c>
      <c r="Y40" s="13">
        <v>0</v>
      </c>
      <c r="Z40" s="13">
        <f t="shared" si="8"/>
        <v>0</v>
      </c>
      <c r="AA40" s="18" t="e">
        <f t="shared" si="9"/>
        <v>#DIV/0!</v>
      </c>
      <c r="AB40" s="15">
        <v>0</v>
      </c>
      <c r="AC40" s="13">
        <v>0</v>
      </c>
      <c r="AD40" s="13">
        <f t="shared" si="10"/>
        <v>0</v>
      </c>
      <c r="AE40" s="18" t="e">
        <f t="shared" si="11"/>
        <v>#DIV/0!</v>
      </c>
      <c r="AF40" s="15">
        <v>0</v>
      </c>
      <c r="AG40" s="13">
        <v>0</v>
      </c>
      <c r="AH40" s="13">
        <f t="shared" si="12"/>
        <v>0</v>
      </c>
      <c r="AI40" s="18" t="e">
        <f t="shared" si="13"/>
        <v>#DIV/0!</v>
      </c>
      <c r="AJ40" s="15">
        <v>0</v>
      </c>
      <c r="AK40" s="13">
        <v>0</v>
      </c>
      <c r="AL40" s="13">
        <f t="shared" si="14"/>
        <v>0</v>
      </c>
      <c r="AM40" s="18" t="e">
        <f t="shared" si="15"/>
        <v>#DIV/0!</v>
      </c>
      <c r="AN40" s="15">
        <v>0</v>
      </c>
      <c r="AO40" s="13">
        <v>0</v>
      </c>
      <c r="AP40" s="13">
        <f t="shared" si="16"/>
        <v>0</v>
      </c>
      <c r="AQ40" s="18" t="e">
        <f t="shared" si="17"/>
        <v>#DIV/0!</v>
      </c>
      <c r="AR40" s="15">
        <v>0</v>
      </c>
      <c r="AS40" s="13">
        <v>0</v>
      </c>
      <c r="AT40" s="17">
        <f t="shared" si="18"/>
        <v>0</v>
      </c>
      <c r="AU40" s="18" t="e">
        <f t="shared" si="19"/>
        <v>#DIV/0!</v>
      </c>
      <c r="AV40" s="15">
        <v>50</v>
      </c>
      <c r="AW40" s="13"/>
      <c r="AX40" s="13"/>
    </row>
    <row r="41" spans="1:50">
      <c r="A41" s="13">
        <v>38</v>
      </c>
      <c r="B41" s="13">
        <v>300809</v>
      </c>
      <c r="C41" s="14" t="s">
        <v>57</v>
      </c>
      <c r="D41" s="15">
        <v>8000</v>
      </c>
      <c r="E41" s="16">
        <v>10511</v>
      </c>
      <c r="F41" s="17">
        <f t="shared" si="0"/>
        <v>-2511</v>
      </c>
      <c r="G41" s="18">
        <f t="shared" si="1"/>
        <v>-31.387500000000003</v>
      </c>
      <c r="H41" s="19">
        <v>1000</v>
      </c>
      <c r="I41" s="13">
        <v>879</v>
      </c>
      <c r="J41" s="13">
        <f t="shared" si="21"/>
        <v>121</v>
      </c>
      <c r="K41" s="18">
        <f t="shared" si="2"/>
        <v>12.1</v>
      </c>
      <c r="L41" s="19">
        <v>250</v>
      </c>
      <c r="M41" s="13">
        <v>151</v>
      </c>
      <c r="N41" s="13">
        <f t="shared" si="20"/>
        <v>99</v>
      </c>
      <c r="O41" s="18">
        <f t="shared" si="3"/>
        <v>39.6</v>
      </c>
      <c r="P41" s="19">
        <v>18</v>
      </c>
      <c r="Q41" s="13">
        <v>12</v>
      </c>
      <c r="R41" s="13">
        <f t="shared" si="4"/>
        <v>6</v>
      </c>
      <c r="S41" s="18">
        <f t="shared" si="5"/>
        <v>33.333333333333329</v>
      </c>
      <c r="T41" s="15">
        <v>15</v>
      </c>
      <c r="U41" s="13">
        <v>98</v>
      </c>
      <c r="V41" s="13">
        <f t="shared" si="6"/>
        <v>-83</v>
      </c>
      <c r="W41" s="18">
        <f t="shared" si="7"/>
        <v>-553.33333333333337</v>
      </c>
      <c r="X41" s="15">
        <v>0</v>
      </c>
      <c r="Y41" s="13">
        <v>0</v>
      </c>
      <c r="Z41" s="13">
        <f t="shared" si="8"/>
        <v>0</v>
      </c>
      <c r="AA41" s="18" t="e">
        <f t="shared" si="9"/>
        <v>#DIV/0!</v>
      </c>
      <c r="AB41" s="15">
        <v>0</v>
      </c>
      <c r="AC41" s="13">
        <v>0</v>
      </c>
      <c r="AD41" s="13">
        <f t="shared" si="10"/>
        <v>0</v>
      </c>
      <c r="AE41" s="18" t="e">
        <f t="shared" si="11"/>
        <v>#DIV/0!</v>
      </c>
      <c r="AF41" s="15">
        <v>0</v>
      </c>
      <c r="AG41" s="13">
        <v>0</v>
      </c>
      <c r="AH41" s="13">
        <f t="shared" si="12"/>
        <v>0</v>
      </c>
      <c r="AI41" s="18" t="e">
        <f t="shared" si="13"/>
        <v>#DIV/0!</v>
      </c>
      <c r="AJ41" s="15">
        <v>0</v>
      </c>
      <c r="AK41" s="13">
        <v>0</v>
      </c>
      <c r="AL41" s="13">
        <f t="shared" si="14"/>
        <v>0</v>
      </c>
      <c r="AM41" s="18" t="e">
        <f t="shared" si="15"/>
        <v>#DIV/0!</v>
      </c>
      <c r="AN41" s="15">
        <v>0</v>
      </c>
      <c r="AO41" s="13">
        <v>0</v>
      </c>
      <c r="AP41" s="13">
        <f t="shared" si="16"/>
        <v>0</v>
      </c>
      <c r="AQ41" s="18" t="e">
        <f t="shared" si="17"/>
        <v>#DIV/0!</v>
      </c>
      <c r="AR41" s="15">
        <v>0</v>
      </c>
      <c r="AS41" s="13">
        <v>0</v>
      </c>
      <c r="AT41" s="17">
        <f t="shared" si="18"/>
        <v>0</v>
      </c>
      <c r="AU41" s="18" t="e">
        <f t="shared" si="19"/>
        <v>#DIV/0!</v>
      </c>
      <c r="AV41" s="15">
        <v>70</v>
      </c>
      <c r="AW41" s="13"/>
      <c r="AX41" s="13"/>
    </row>
    <row r="42" spans="1:50">
      <c r="A42" s="13">
        <v>39</v>
      </c>
      <c r="B42" s="13">
        <v>301313</v>
      </c>
      <c r="C42" s="14" t="s">
        <v>58</v>
      </c>
      <c r="D42" s="15">
        <v>36000</v>
      </c>
      <c r="E42" s="16">
        <v>21279</v>
      </c>
      <c r="F42" s="17">
        <f t="shared" si="0"/>
        <v>14721</v>
      </c>
      <c r="G42" s="18">
        <f t="shared" si="1"/>
        <v>40.891666666666666</v>
      </c>
      <c r="H42" s="19">
        <v>12800</v>
      </c>
      <c r="I42" s="13">
        <v>9725</v>
      </c>
      <c r="J42" s="13">
        <f t="shared" si="21"/>
        <v>3075</v>
      </c>
      <c r="K42" s="18">
        <f t="shared" si="2"/>
        <v>24.0234375</v>
      </c>
      <c r="L42" s="19">
        <v>1050</v>
      </c>
      <c r="M42" s="13">
        <v>424</v>
      </c>
      <c r="N42" s="13">
        <f t="shared" si="20"/>
        <v>626</v>
      </c>
      <c r="O42" s="18">
        <f t="shared" si="3"/>
        <v>59.619047619047613</v>
      </c>
      <c r="P42" s="19">
        <v>300</v>
      </c>
      <c r="Q42" s="13">
        <v>261</v>
      </c>
      <c r="R42" s="13">
        <f t="shared" si="4"/>
        <v>39</v>
      </c>
      <c r="S42" s="18">
        <f t="shared" si="5"/>
        <v>13</v>
      </c>
      <c r="T42" s="15">
        <v>1350</v>
      </c>
      <c r="U42" s="13">
        <v>1384</v>
      </c>
      <c r="V42" s="13">
        <f t="shared" si="6"/>
        <v>-34</v>
      </c>
      <c r="W42" s="18">
        <f t="shared" si="7"/>
        <v>-2.5185185185185186</v>
      </c>
      <c r="X42" s="15">
        <v>1800</v>
      </c>
      <c r="Y42" s="13">
        <v>1551</v>
      </c>
      <c r="Z42" s="13">
        <f t="shared" si="8"/>
        <v>249</v>
      </c>
      <c r="AA42" s="18">
        <f t="shared" si="9"/>
        <v>13.833333333333334</v>
      </c>
      <c r="AB42" s="15">
        <v>31</v>
      </c>
      <c r="AC42" s="13">
        <v>31</v>
      </c>
      <c r="AD42" s="13">
        <f t="shared" si="10"/>
        <v>0</v>
      </c>
      <c r="AE42" s="18">
        <f t="shared" si="11"/>
        <v>0</v>
      </c>
      <c r="AF42" s="15">
        <v>1800</v>
      </c>
      <c r="AG42" s="13">
        <v>0</v>
      </c>
      <c r="AH42" s="13">
        <f t="shared" si="12"/>
        <v>1800</v>
      </c>
      <c r="AI42" s="18">
        <f t="shared" si="13"/>
        <v>100</v>
      </c>
      <c r="AJ42" s="15">
        <v>0</v>
      </c>
      <c r="AK42" s="13">
        <v>0</v>
      </c>
      <c r="AL42" s="13">
        <f t="shared" si="14"/>
        <v>0</v>
      </c>
      <c r="AM42" s="18" t="e">
        <f t="shared" si="15"/>
        <v>#DIV/0!</v>
      </c>
      <c r="AN42" s="15">
        <v>48</v>
      </c>
      <c r="AO42" s="13">
        <v>47</v>
      </c>
      <c r="AP42" s="13">
        <f t="shared" si="16"/>
        <v>1</v>
      </c>
      <c r="AQ42" s="18">
        <f t="shared" si="17"/>
        <v>2.083333333333333</v>
      </c>
      <c r="AR42" s="15">
        <v>29</v>
      </c>
      <c r="AS42" s="13">
        <v>29</v>
      </c>
      <c r="AT42" s="17">
        <f t="shared" si="18"/>
        <v>0</v>
      </c>
      <c r="AU42" s="18">
        <f t="shared" si="19"/>
        <v>0</v>
      </c>
      <c r="AV42" s="15">
        <v>100</v>
      </c>
      <c r="AW42" s="13"/>
      <c r="AX42" s="13"/>
    </row>
    <row r="43" spans="1:50">
      <c r="A43" s="13">
        <v>40</v>
      </c>
      <c r="B43" s="13">
        <v>301314</v>
      </c>
      <c r="C43" s="14" t="s">
        <v>59</v>
      </c>
      <c r="D43" s="15">
        <v>2000</v>
      </c>
      <c r="E43" s="16">
        <v>5389</v>
      </c>
      <c r="F43" s="17">
        <f t="shared" si="0"/>
        <v>-3389</v>
      </c>
      <c r="G43" s="18">
        <f t="shared" si="1"/>
        <v>-169.45</v>
      </c>
      <c r="H43" s="19">
        <v>1050</v>
      </c>
      <c r="I43" s="13">
        <v>613</v>
      </c>
      <c r="J43" s="13">
        <f t="shared" si="21"/>
        <v>437</v>
      </c>
      <c r="K43" s="18">
        <f t="shared" si="2"/>
        <v>41.619047619047613</v>
      </c>
      <c r="L43" s="19">
        <v>75</v>
      </c>
      <c r="M43" s="13">
        <v>0</v>
      </c>
      <c r="N43" s="13">
        <f t="shared" si="20"/>
        <v>75</v>
      </c>
      <c r="O43" s="18">
        <f t="shared" si="3"/>
        <v>100</v>
      </c>
      <c r="P43" s="19">
        <v>0</v>
      </c>
      <c r="Q43" s="13">
        <v>0</v>
      </c>
      <c r="R43" s="13">
        <f t="shared" si="4"/>
        <v>0</v>
      </c>
      <c r="S43" s="18" t="e">
        <f t="shared" si="5"/>
        <v>#DIV/0!</v>
      </c>
      <c r="T43" s="15">
        <v>225</v>
      </c>
      <c r="U43" s="13">
        <v>170</v>
      </c>
      <c r="V43" s="13">
        <f t="shared" si="6"/>
        <v>55</v>
      </c>
      <c r="W43" s="18">
        <f t="shared" si="7"/>
        <v>24.444444444444443</v>
      </c>
      <c r="X43" s="15">
        <v>0</v>
      </c>
      <c r="Y43" s="13">
        <v>0</v>
      </c>
      <c r="Z43" s="13">
        <f t="shared" si="8"/>
        <v>0</v>
      </c>
      <c r="AA43" s="18" t="e">
        <f t="shared" si="9"/>
        <v>#DIV/0!</v>
      </c>
      <c r="AB43" s="15">
        <v>0</v>
      </c>
      <c r="AC43" s="13">
        <v>0</v>
      </c>
      <c r="AD43" s="13">
        <f t="shared" si="10"/>
        <v>0</v>
      </c>
      <c r="AE43" s="18" t="e">
        <f t="shared" si="11"/>
        <v>#DIV/0!</v>
      </c>
      <c r="AF43" s="15">
        <v>0</v>
      </c>
      <c r="AG43" s="13">
        <v>0</v>
      </c>
      <c r="AH43" s="13">
        <f t="shared" si="12"/>
        <v>0</v>
      </c>
      <c r="AI43" s="18" t="e">
        <f t="shared" si="13"/>
        <v>#DIV/0!</v>
      </c>
      <c r="AJ43" s="15">
        <v>0</v>
      </c>
      <c r="AK43" s="13">
        <v>0</v>
      </c>
      <c r="AL43" s="13">
        <f t="shared" si="14"/>
        <v>0</v>
      </c>
      <c r="AM43" s="18" t="e">
        <f t="shared" si="15"/>
        <v>#DIV/0!</v>
      </c>
      <c r="AN43" s="15">
        <v>0</v>
      </c>
      <c r="AO43" s="13">
        <v>0</v>
      </c>
      <c r="AP43" s="13">
        <f t="shared" si="16"/>
        <v>0</v>
      </c>
      <c r="AQ43" s="18" t="e">
        <f t="shared" si="17"/>
        <v>#DIV/0!</v>
      </c>
      <c r="AR43" s="15">
        <v>101</v>
      </c>
      <c r="AS43" s="13">
        <v>101</v>
      </c>
      <c r="AT43" s="17">
        <f t="shared" si="18"/>
        <v>0</v>
      </c>
      <c r="AU43" s="18">
        <f t="shared" si="19"/>
        <v>0</v>
      </c>
      <c r="AV43" s="15">
        <v>100</v>
      </c>
      <c r="AW43" s="13"/>
      <c r="AX43" s="13"/>
    </row>
    <row r="44" spans="1:50">
      <c r="A44" s="13">
        <v>41</v>
      </c>
      <c r="B44" s="13">
        <v>301315</v>
      </c>
      <c r="C44" s="14" t="s">
        <v>60</v>
      </c>
      <c r="D44" s="15">
        <v>2000</v>
      </c>
      <c r="E44" s="16">
        <v>5482</v>
      </c>
      <c r="F44" s="17">
        <f t="shared" si="0"/>
        <v>-3482</v>
      </c>
      <c r="G44" s="18">
        <f t="shared" si="1"/>
        <v>-174.10000000000002</v>
      </c>
      <c r="H44" s="19">
        <v>1050</v>
      </c>
      <c r="I44" s="13">
        <v>586</v>
      </c>
      <c r="J44" s="13">
        <f t="shared" si="21"/>
        <v>464</v>
      </c>
      <c r="K44" s="18">
        <f t="shared" si="2"/>
        <v>44.19047619047619</v>
      </c>
      <c r="L44" s="19">
        <v>75</v>
      </c>
      <c r="M44" s="13">
        <v>0</v>
      </c>
      <c r="N44" s="13">
        <f t="shared" si="20"/>
        <v>75</v>
      </c>
      <c r="O44" s="18">
        <f t="shared" si="3"/>
        <v>100</v>
      </c>
      <c r="P44" s="19">
        <v>0</v>
      </c>
      <c r="Q44" s="13">
        <v>0</v>
      </c>
      <c r="R44" s="13">
        <f t="shared" si="4"/>
        <v>0</v>
      </c>
      <c r="S44" s="18" t="e">
        <f t="shared" si="5"/>
        <v>#DIV/0!</v>
      </c>
      <c r="T44" s="15">
        <v>225</v>
      </c>
      <c r="U44" s="13">
        <v>37</v>
      </c>
      <c r="V44" s="13">
        <f t="shared" si="6"/>
        <v>188</v>
      </c>
      <c r="W44" s="18">
        <f t="shared" si="7"/>
        <v>83.555555555555557</v>
      </c>
      <c r="X44" s="15">
        <v>0</v>
      </c>
      <c r="Y44" s="13">
        <v>0</v>
      </c>
      <c r="Z44" s="13">
        <f t="shared" si="8"/>
        <v>0</v>
      </c>
      <c r="AA44" s="18" t="e">
        <f t="shared" si="9"/>
        <v>#DIV/0!</v>
      </c>
      <c r="AB44" s="15">
        <v>0</v>
      </c>
      <c r="AC44" s="13">
        <v>0</v>
      </c>
      <c r="AD44" s="13">
        <f t="shared" si="10"/>
        <v>0</v>
      </c>
      <c r="AE44" s="18" t="e">
        <f t="shared" si="11"/>
        <v>#DIV/0!</v>
      </c>
      <c r="AF44" s="15">
        <v>0</v>
      </c>
      <c r="AG44" s="13">
        <v>0</v>
      </c>
      <c r="AH44" s="13">
        <f t="shared" si="12"/>
        <v>0</v>
      </c>
      <c r="AI44" s="18" t="e">
        <f t="shared" si="13"/>
        <v>#DIV/0!</v>
      </c>
      <c r="AJ44" s="15">
        <v>0</v>
      </c>
      <c r="AK44" s="13">
        <v>0</v>
      </c>
      <c r="AL44" s="13">
        <f t="shared" si="14"/>
        <v>0</v>
      </c>
      <c r="AM44" s="18" t="e">
        <f t="shared" si="15"/>
        <v>#DIV/0!</v>
      </c>
      <c r="AN44" s="15">
        <v>0</v>
      </c>
      <c r="AO44" s="13">
        <v>0</v>
      </c>
      <c r="AP44" s="13">
        <f t="shared" si="16"/>
        <v>0</v>
      </c>
      <c r="AQ44" s="18" t="e">
        <f t="shared" si="17"/>
        <v>#DIV/0!</v>
      </c>
      <c r="AR44" s="15">
        <v>0</v>
      </c>
      <c r="AS44" s="13">
        <v>0</v>
      </c>
      <c r="AT44" s="17">
        <f t="shared" si="18"/>
        <v>0</v>
      </c>
      <c r="AU44" s="18" t="e">
        <f t="shared" si="19"/>
        <v>#DIV/0!</v>
      </c>
      <c r="AV44" s="15">
        <v>100</v>
      </c>
      <c r="AW44" s="13"/>
      <c r="AX44" s="13"/>
    </row>
    <row r="45" spans="1:50">
      <c r="A45" s="13">
        <v>42</v>
      </c>
      <c r="B45" s="13">
        <v>305959</v>
      </c>
      <c r="C45" s="14" t="s">
        <v>61</v>
      </c>
      <c r="D45" s="15">
        <v>15500</v>
      </c>
      <c r="E45" s="16">
        <v>19631</v>
      </c>
      <c r="F45" s="17">
        <f t="shared" si="0"/>
        <v>-4131</v>
      </c>
      <c r="G45" s="18">
        <f t="shared" si="1"/>
        <v>-26.651612903225807</v>
      </c>
      <c r="H45" s="19">
        <v>4125</v>
      </c>
      <c r="I45" s="13">
        <v>3412</v>
      </c>
      <c r="J45" s="13">
        <f t="shared" si="21"/>
        <v>713</v>
      </c>
      <c r="K45" s="18">
        <f t="shared" si="2"/>
        <v>17.284848484848485</v>
      </c>
      <c r="L45" s="19">
        <v>1000</v>
      </c>
      <c r="M45" s="13">
        <v>490</v>
      </c>
      <c r="N45" s="13">
        <f t="shared" si="20"/>
        <v>510</v>
      </c>
      <c r="O45" s="18">
        <f t="shared" si="3"/>
        <v>51</v>
      </c>
      <c r="P45" s="19">
        <v>100</v>
      </c>
      <c r="Q45" s="13">
        <v>72</v>
      </c>
      <c r="R45" s="13">
        <f t="shared" si="4"/>
        <v>28</v>
      </c>
      <c r="S45" s="18">
        <f t="shared" si="5"/>
        <v>28.000000000000004</v>
      </c>
      <c r="T45" s="15">
        <v>500</v>
      </c>
      <c r="U45" s="13">
        <v>393</v>
      </c>
      <c r="V45" s="13">
        <f t="shared" si="6"/>
        <v>107</v>
      </c>
      <c r="W45" s="18">
        <f t="shared" si="7"/>
        <v>21.4</v>
      </c>
      <c r="X45" s="15">
        <v>2030</v>
      </c>
      <c r="Y45" s="13">
        <v>1294</v>
      </c>
      <c r="Z45" s="13">
        <f t="shared" si="8"/>
        <v>736</v>
      </c>
      <c r="AA45" s="18">
        <f t="shared" si="9"/>
        <v>36.256157635467979</v>
      </c>
      <c r="AB45" s="15">
        <v>0</v>
      </c>
      <c r="AC45" s="13">
        <v>0</v>
      </c>
      <c r="AD45" s="13">
        <f t="shared" si="10"/>
        <v>0</v>
      </c>
      <c r="AE45" s="18" t="e">
        <f t="shared" si="11"/>
        <v>#DIV/0!</v>
      </c>
      <c r="AF45" s="15">
        <v>0</v>
      </c>
      <c r="AG45" s="13">
        <v>0</v>
      </c>
      <c r="AH45" s="13">
        <f t="shared" si="12"/>
        <v>0</v>
      </c>
      <c r="AI45" s="18" t="e">
        <f t="shared" si="13"/>
        <v>#DIV/0!</v>
      </c>
      <c r="AJ45" s="15">
        <v>0</v>
      </c>
      <c r="AK45" s="13">
        <v>0</v>
      </c>
      <c r="AL45" s="13">
        <f t="shared" si="14"/>
        <v>0</v>
      </c>
      <c r="AM45" s="18" t="e">
        <f t="shared" si="15"/>
        <v>#DIV/0!</v>
      </c>
      <c r="AN45" s="15">
        <v>0</v>
      </c>
      <c r="AO45" s="13">
        <v>0</v>
      </c>
      <c r="AP45" s="13">
        <f t="shared" si="16"/>
        <v>0</v>
      </c>
      <c r="AQ45" s="18" t="e">
        <f t="shared" si="17"/>
        <v>#DIV/0!</v>
      </c>
      <c r="AR45" s="15">
        <v>0</v>
      </c>
      <c r="AS45" s="13">
        <v>0</v>
      </c>
      <c r="AT45" s="17">
        <f t="shared" si="18"/>
        <v>0</v>
      </c>
      <c r="AU45" s="18" t="e">
        <f t="shared" si="19"/>
        <v>#DIV/0!</v>
      </c>
      <c r="AV45" s="15">
        <v>300</v>
      </c>
      <c r="AW45" s="13"/>
      <c r="AX45" s="13"/>
    </row>
    <row r="46" spans="1:50">
      <c r="A46" s="13">
        <v>43</v>
      </c>
      <c r="B46" s="13">
        <v>256657</v>
      </c>
      <c r="C46" s="14" t="s">
        <v>62</v>
      </c>
      <c r="D46" s="15">
        <v>30000</v>
      </c>
      <c r="E46" s="16">
        <v>29744</v>
      </c>
      <c r="F46" s="17">
        <f t="shared" si="0"/>
        <v>256</v>
      </c>
      <c r="G46" s="18">
        <f t="shared" si="1"/>
        <v>0.85333333333333339</v>
      </c>
      <c r="H46" s="19">
        <v>5600</v>
      </c>
      <c r="I46" s="13">
        <v>4070</v>
      </c>
      <c r="J46" s="13">
        <f t="shared" si="21"/>
        <v>1530</v>
      </c>
      <c r="K46" s="18">
        <f t="shared" si="2"/>
        <v>27.321428571428569</v>
      </c>
      <c r="L46" s="19">
        <v>680</v>
      </c>
      <c r="M46" s="13">
        <v>651</v>
      </c>
      <c r="N46" s="13">
        <f t="shared" si="20"/>
        <v>29</v>
      </c>
      <c r="O46" s="18">
        <f t="shared" si="3"/>
        <v>4.2647058823529411</v>
      </c>
      <c r="P46" s="19">
        <v>250</v>
      </c>
      <c r="Q46" s="13">
        <v>259</v>
      </c>
      <c r="R46" s="13">
        <f t="shared" si="4"/>
        <v>-9</v>
      </c>
      <c r="S46" s="18">
        <f t="shared" si="5"/>
        <v>-3.5999999999999996</v>
      </c>
      <c r="T46" s="15">
        <v>420</v>
      </c>
      <c r="U46" s="13">
        <v>354</v>
      </c>
      <c r="V46" s="13">
        <f t="shared" si="6"/>
        <v>66</v>
      </c>
      <c r="W46" s="18">
        <f t="shared" si="7"/>
        <v>15.714285714285714</v>
      </c>
      <c r="X46" s="15">
        <v>0</v>
      </c>
      <c r="Y46" s="13">
        <v>0</v>
      </c>
      <c r="Z46" s="13">
        <f t="shared" si="8"/>
        <v>0</v>
      </c>
      <c r="AA46" s="18" t="e">
        <f t="shared" si="9"/>
        <v>#DIV/0!</v>
      </c>
      <c r="AB46" s="15">
        <v>700</v>
      </c>
      <c r="AC46" s="13">
        <v>0</v>
      </c>
      <c r="AD46" s="13">
        <f t="shared" si="10"/>
        <v>700</v>
      </c>
      <c r="AE46" s="18">
        <f t="shared" si="11"/>
        <v>100</v>
      </c>
      <c r="AF46" s="15">
        <v>0</v>
      </c>
      <c r="AG46" s="13">
        <v>0</v>
      </c>
      <c r="AH46" s="13">
        <f t="shared" si="12"/>
        <v>0</v>
      </c>
      <c r="AI46" s="18" t="e">
        <f t="shared" si="13"/>
        <v>#DIV/0!</v>
      </c>
      <c r="AJ46" s="15">
        <v>0</v>
      </c>
      <c r="AK46" s="13">
        <v>0</v>
      </c>
      <c r="AL46" s="13">
        <f t="shared" si="14"/>
        <v>0</v>
      </c>
      <c r="AM46" s="18" t="e">
        <f t="shared" si="15"/>
        <v>#DIV/0!</v>
      </c>
      <c r="AN46" s="15">
        <v>11</v>
      </c>
      <c r="AO46" s="13">
        <v>11</v>
      </c>
      <c r="AP46" s="13">
        <f t="shared" si="16"/>
        <v>0</v>
      </c>
      <c r="AQ46" s="18">
        <f t="shared" si="17"/>
        <v>0</v>
      </c>
      <c r="AR46" s="15">
        <v>0</v>
      </c>
      <c r="AS46" s="13">
        <v>0</v>
      </c>
      <c r="AT46" s="17">
        <f t="shared" si="18"/>
        <v>0</v>
      </c>
      <c r="AU46" s="18" t="e">
        <f t="shared" si="19"/>
        <v>#DIV/0!</v>
      </c>
      <c r="AV46" s="15">
        <v>100</v>
      </c>
      <c r="AW46" s="13"/>
      <c r="AX46" s="13"/>
    </row>
    <row r="47" spans="1:50">
      <c r="A47" s="13">
        <v>44</v>
      </c>
      <c r="B47" s="13">
        <v>256599</v>
      </c>
      <c r="C47" s="14" t="s">
        <v>63</v>
      </c>
      <c r="D47" s="15">
        <v>5000</v>
      </c>
      <c r="E47" s="16">
        <v>8470</v>
      </c>
      <c r="F47" s="17">
        <f t="shared" si="0"/>
        <v>-3470</v>
      </c>
      <c r="G47" s="18">
        <f t="shared" si="1"/>
        <v>-69.399999999999991</v>
      </c>
      <c r="H47" s="19">
        <v>1800</v>
      </c>
      <c r="I47" s="13">
        <v>1075</v>
      </c>
      <c r="J47" s="13">
        <f t="shared" si="21"/>
        <v>725</v>
      </c>
      <c r="K47" s="18">
        <f t="shared" si="2"/>
        <v>40.277777777777779</v>
      </c>
      <c r="L47" s="19">
        <v>560</v>
      </c>
      <c r="M47" s="13">
        <v>326</v>
      </c>
      <c r="N47" s="13">
        <f t="shared" si="20"/>
        <v>234</v>
      </c>
      <c r="O47" s="18">
        <f t="shared" si="3"/>
        <v>41.785714285714285</v>
      </c>
      <c r="P47" s="19">
        <v>27</v>
      </c>
      <c r="Q47" s="13">
        <v>10</v>
      </c>
      <c r="R47" s="13">
        <f t="shared" si="4"/>
        <v>17</v>
      </c>
      <c r="S47" s="18">
        <f t="shared" si="5"/>
        <v>62.962962962962962</v>
      </c>
      <c r="T47" s="15">
        <v>40</v>
      </c>
      <c r="U47" s="13">
        <v>0</v>
      </c>
      <c r="V47" s="13">
        <f t="shared" si="6"/>
        <v>40</v>
      </c>
      <c r="W47" s="18">
        <f t="shared" si="7"/>
        <v>100</v>
      </c>
      <c r="X47" s="15">
        <v>0</v>
      </c>
      <c r="Y47" s="13">
        <v>0</v>
      </c>
      <c r="Z47" s="13">
        <f t="shared" si="8"/>
        <v>0</v>
      </c>
      <c r="AA47" s="18" t="e">
        <f t="shared" si="9"/>
        <v>#DIV/0!</v>
      </c>
      <c r="AB47" s="15">
        <v>0</v>
      </c>
      <c r="AC47" s="13">
        <v>0</v>
      </c>
      <c r="AD47" s="13">
        <f t="shared" si="10"/>
        <v>0</v>
      </c>
      <c r="AE47" s="18" t="e">
        <f t="shared" si="11"/>
        <v>#DIV/0!</v>
      </c>
      <c r="AF47" s="15">
        <v>0</v>
      </c>
      <c r="AG47" s="13">
        <v>0</v>
      </c>
      <c r="AH47" s="13">
        <f t="shared" si="12"/>
        <v>0</v>
      </c>
      <c r="AI47" s="18" t="e">
        <f t="shared" si="13"/>
        <v>#DIV/0!</v>
      </c>
      <c r="AJ47" s="15">
        <v>0</v>
      </c>
      <c r="AK47" s="13">
        <v>0</v>
      </c>
      <c r="AL47" s="13">
        <f t="shared" si="14"/>
        <v>0</v>
      </c>
      <c r="AM47" s="18" t="e">
        <f t="shared" si="15"/>
        <v>#DIV/0!</v>
      </c>
      <c r="AN47" s="15">
        <v>0</v>
      </c>
      <c r="AO47" s="13">
        <v>0</v>
      </c>
      <c r="AP47" s="13">
        <f t="shared" si="16"/>
        <v>0</v>
      </c>
      <c r="AQ47" s="18" t="e">
        <f t="shared" si="17"/>
        <v>#DIV/0!</v>
      </c>
      <c r="AR47" s="15">
        <v>0</v>
      </c>
      <c r="AS47" s="13">
        <v>0</v>
      </c>
      <c r="AT47" s="17">
        <f t="shared" si="18"/>
        <v>0</v>
      </c>
      <c r="AU47" s="18" t="e">
        <f t="shared" si="19"/>
        <v>#DIV/0!</v>
      </c>
      <c r="AV47" s="15">
        <v>50</v>
      </c>
      <c r="AW47" s="13"/>
      <c r="AX47" s="13"/>
    </row>
    <row r="48" spans="1:50">
      <c r="A48" s="13">
        <v>45</v>
      </c>
      <c r="B48" s="13">
        <v>206502</v>
      </c>
      <c r="C48" s="14" t="s">
        <v>64</v>
      </c>
      <c r="D48" s="25">
        <v>5000</v>
      </c>
      <c r="E48" s="16">
        <v>8944</v>
      </c>
      <c r="F48" s="17">
        <f t="shared" si="0"/>
        <v>-3944</v>
      </c>
      <c r="G48" s="18">
        <f t="shared" si="1"/>
        <v>-78.88</v>
      </c>
      <c r="H48" s="19">
        <v>1800</v>
      </c>
      <c r="I48" s="13">
        <v>658</v>
      </c>
      <c r="J48" s="13">
        <f t="shared" si="21"/>
        <v>1142</v>
      </c>
      <c r="K48" s="18">
        <f t="shared" si="2"/>
        <v>63.44444444444445</v>
      </c>
      <c r="L48" s="19">
        <v>560</v>
      </c>
      <c r="M48" s="13">
        <v>457</v>
      </c>
      <c r="N48" s="13">
        <f t="shared" si="20"/>
        <v>103</v>
      </c>
      <c r="O48" s="18">
        <f t="shared" si="3"/>
        <v>18.392857142857146</v>
      </c>
      <c r="P48" s="19">
        <v>10</v>
      </c>
      <c r="Q48" s="13">
        <v>0</v>
      </c>
      <c r="R48" s="13">
        <f t="shared" si="4"/>
        <v>10</v>
      </c>
      <c r="S48" s="18">
        <f t="shared" si="5"/>
        <v>100</v>
      </c>
      <c r="T48" s="25">
        <v>40</v>
      </c>
      <c r="U48" s="13">
        <v>0</v>
      </c>
      <c r="V48" s="13">
        <f t="shared" si="6"/>
        <v>40</v>
      </c>
      <c r="W48" s="18">
        <f t="shared" si="7"/>
        <v>100</v>
      </c>
      <c r="X48" s="25">
        <v>0</v>
      </c>
      <c r="Y48" s="13">
        <v>0</v>
      </c>
      <c r="Z48" s="13">
        <f t="shared" si="8"/>
        <v>0</v>
      </c>
      <c r="AA48" s="18" t="e">
        <f t="shared" si="9"/>
        <v>#DIV/0!</v>
      </c>
      <c r="AB48" s="25">
        <v>0</v>
      </c>
      <c r="AC48" s="13">
        <v>0</v>
      </c>
      <c r="AD48" s="13">
        <f t="shared" si="10"/>
        <v>0</v>
      </c>
      <c r="AE48" s="18" t="e">
        <f t="shared" si="11"/>
        <v>#DIV/0!</v>
      </c>
      <c r="AF48" s="25">
        <v>0</v>
      </c>
      <c r="AG48" s="13">
        <v>0</v>
      </c>
      <c r="AH48" s="13">
        <f t="shared" si="12"/>
        <v>0</v>
      </c>
      <c r="AI48" s="18" t="e">
        <f t="shared" si="13"/>
        <v>#DIV/0!</v>
      </c>
      <c r="AJ48" s="25">
        <v>0</v>
      </c>
      <c r="AK48" s="13">
        <v>0</v>
      </c>
      <c r="AL48" s="13">
        <f t="shared" si="14"/>
        <v>0</v>
      </c>
      <c r="AM48" s="18" t="e">
        <f t="shared" si="15"/>
        <v>#DIV/0!</v>
      </c>
      <c r="AN48" s="25">
        <v>0</v>
      </c>
      <c r="AO48" s="13">
        <v>0</v>
      </c>
      <c r="AP48" s="13">
        <f t="shared" si="16"/>
        <v>0</v>
      </c>
      <c r="AQ48" s="18" t="e">
        <f t="shared" si="17"/>
        <v>#DIV/0!</v>
      </c>
      <c r="AR48" s="25">
        <v>0</v>
      </c>
      <c r="AS48" s="13">
        <v>0</v>
      </c>
      <c r="AT48" s="17">
        <f t="shared" si="18"/>
        <v>0</v>
      </c>
      <c r="AU48" s="18" t="e">
        <f t="shared" si="19"/>
        <v>#DIV/0!</v>
      </c>
      <c r="AV48" s="25">
        <v>50</v>
      </c>
      <c r="AW48" s="13"/>
      <c r="AX48" s="13"/>
    </row>
    <row r="49" spans="1:50">
      <c r="A49" s="13">
        <v>46</v>
      </c>
      <c r="B49" s="13">
        <v>305961</v>
      </c>
      <c r="C49" s="14" t="s">
        <v>65</v>
      </c>
      <c r="D49" s="15">
        <v>13000</v>
      </c>
      <c r="E49" s="16">
        <v>18656</v>
      </c>
      <c r="F49" s="17">
        <f t="shared" si="0"/>
        <v>-5656</v>
      </c>
      <c r="G49" s="18">
        <f t="shared" si="1"/>
        <v>-43.507692307692309</v>
      </c>
      <c r="H49" s="19">
        <v>3450</v>
      </c>
      <c r="I49" s="13">
        <v>2528</v>
      </c>
      <c r="J49" s="13">
        <f t="shared" si="21"/>
        <v>922</v>
      </c>
      <c r="K49" s="18">
        <f t="shared" si="2"/>
        <v>26.724637681159418</v>
      </c>
      <c r="L49" s="19">
        <v>650</v>
      </c>
      <c r="M49" s="13">
        <v>323</v>
      </c>
      <c r="N49" s="13">
        <f t="shared" si="20"/>
        <v>327</v>
      </c>
      <c r="O49" s="18">
        <f t="shared" si="3"/>
        <v>50.307692307692307</v>
      </c>
      <c r="P49" s="19">
        <v>345</v>
      </c>
      <c r="Q49" s="13">
        <v>309</v>
      </c>
      <c r="R49" s="13">
        <f t="shared" si="4"/>
        <v>36</v>
      </c>
      <c r="S49" s="18">
        <f t="shared" si="5"/>
        <v>10.434782608695652</v>
      </c>
      <c r="T49" s="15">
        <v>565</v>
      </c>
      <c r="U49" s="13">
        <v>563</v>
      </c>
      <c r="V49" s="13">
        <f t="shared" si="6"/>
        <v>2</v>
      </c>
      <c r="W49" s="18">
        <f t="shared" si="7"/>
        <v>0.35398230088495575</v>
      </c>
      <c r="X49" s="15">
        <v>0</v>
      </c>
      <c r="Y49" s="13">
        <v>0</v>
      </c>
      <c r="Z49" s="13">
        <f t="shared" si="8"/>
        <v>0</v>
      </c>
      <c r="AA49" s="18" t="e">
        <f t="shared" si="9"/>
        <v>#DIV/0!</v>
      </c>
      <c r="AB49" s="15">
        <v>60</v>
      </c>
      <c r="AC49" s="13">
        <v>0</v>
      </c>
      <c r="AD49" s="13">
        <f t="shared" si="10"/>
        <v>60</v>
      </c>
      <c r="AE49" s="18">
        <f t="shared" si="11"/>
        <v>100</v>
      </c>
      <c r="AF49" s="15">
        <v>0</v>
      </c>
      <c r="AG49" s="13">
        <v>0</v>
      </c>
      <c r="AH49" s="13">
        <f t="shared" si="12"/>
        <v>0</v>
      </c>
      <c r="AI49" s="18" t="e">
        <f t="shared" si="13"/>
        <v>#DIV/0!</v>
      </c>
      <c r="AJ49" s="15">
        <v>0</v>
      </c>
      <c r="AK49" s="13">
        <v>0</v>
      </c>
      <c r="AL49" s="13">
        <f t="shared" si="14"/>
        <v>0</v>
      </c>
      <c r="AM49" s="18" t="e">
        <f t="shared" si="15"/>
        <v>#DIV/0!</v>
      </c>
      <c r="AN49" s="15">
        <v>0</v>
      </c>
      <c r="AO49" s="13">
        <v>0</v>
      </c>
      <c r="AP49" s="13">
        <f t="shared" si="16"/>
        <v>0</v>
      </c>
      <c r="AQ49" s="18" t="e">
        <f t="shared" si="17"/>
        <v>#DIV/0!</v>
      </c>
      <c r="AR49" s="15">
        <v>0</v>
      </c>
      <c r="AS49" s="13">
        <v>0</v>
      </c>
      <c r="AT49" s="17">
        <f t="shared" si="18"/>
        <v>0</v>
      </c>
      <c r="AU49" s="18" t="e">
        <f t="shared" si="19"/>
        <v>#DIV/0!</v>
      </c>
      <c r="AV49" s="15">
        <v>150</v>
      </c>
      <c r="AW49" s="13"/>
      <c r="AX49" s="13"/>
    </row>
    <row r="50" spans="1:50">
      <c r="A50" s="13">
        <v>47</v>
      </c>
      <c r="B50" s="13">
        <v>201271</v>
      </c>
      <c r="C50" s="14" t="s">
        <v>66</v>
      </c>
      <c r="D50" s="15">
        <v>10000</v>
      </c>
      <c r="E50" s="16">
        <v>9432</v>
      </c>
      <c r="F50" s="17">
        <f t="shared" si="0"/>
        <v>568</v>
      </c>
      <c r="G50" s="18">
        <f t="shared" si="1"/>
        <v>5.6800000000000006</v>
      </c>
      <c r="H50" s="19">
        <v>1500</v>
      </c>
      <c r="I50" s="13">
        <v>1154</v>
      </c>
      <c r="J50" s="13">
        <f t="shared" si="21"/>
        <v>346</v>
      </c>
      <c r="K50" s="18">
        <f t="shared" si="2"/>
        <v>23.066666666666666</v>
      </c>
      <c r="L50" s="19">
        <v>0</v>
      </c>
      <c r="M50" s="13">
        <v>0</v>
      </c>
      <c r="N50" s="13">
        <f t="shared" si="20"/>
        <v>0</v>
      </c>
      <c r="O50" s="18" t="e">
        <f t="shared" si="3"/>
        <v>#DIV/0!</v>
      </c>
      <c r="P50" s="19">
        <v>5</v>
      </c>
      <c r="Q50" s="13">
        <v>0</v>
      </c>
      <c r="R50" s="13">
        <f t="shared" si="4"/>
        <v>5</v>
      </c>
      <c r="S50" s="18">
        <f t="shared" si="5"/>
        <v>100</v>
      </c>
      <c r="T50" s="15">
        <v>150</v>
      </c>
      <c r="U50" s="13">
        <v>32</v>
      </c>
      <c r="V50" s="13">
        <f t="shared" si="6"/>
        <v>118</v>
      </c>
      <c r="W50" s="18">
        <f t="shared" si="7"/>
        <v>78.666666666666657</v>
      </c>
      <c r="X50" s="15">
        <v>0</v>
      </c>
      <c r="Y50" s="13">
        <v>0</v>
      </c>
      <c r="Z50" s="13">
        <f t="shared" si="8"/>
        <v>0</v>
      </c>
      <c r="AA50" s="18" t="e">
        <f t="shared" si="9"/>
        <v>#DIV/0!</v>
      </c>
      <c r="AB50" s="15">
        <v>0</v>
      </c>
      <c r="AC50" s="13">
        <v>0</v>
      </c>
      <c r="AD50" s="13">
        <f t="shared" si="10"/>
        <v>0</v>
      </c>
      <c r="AE50" s="18" t="e">
        <f t="shared" si="11"/>
        <v>#DIV/0!</v>
      </c>
      <c r="AF50" s="15">
        <v>0</v>
      </c>
      <c r="AG50" s="13">
        <v>0</v>
      </c>
      <c r="AH50" s="13">
        <f t="shared" si="12"/>
        <v>0</v>
      </c>
      <c r="AI50" s="18" t="e">
        <f t="shared" si="13"/>
        <v>#DIV/0!</v>
      </c>
      <c r="AJ50" s="15">
        <v>25</v>
      </c>
      <c r="AK50" s="13">
        <v>6</v>
      </c>
      <c r="AL50" s="13">
        <f t="shared" si="14"/>
        <v>19</v>
      </c>
      <c r="AM50" s="18">
        <f t="shared" si="15"/>
        <v>76</v>
      </c>
      <c r="AN50" s="15">
        <v>0</v>
      </c>
      <c r="AO50" s="13">
        <v>0</v>
      </c>
      <c r="AP50" s="13">
        <f t="shared" si="16"/>
        <v>0</v>
      </c>
      <c r="AQ50" s="18" t="e">
        <f t="shared" si="17"/>
        <v>#DIV/0!</v>
      </c>
      <c r="AR50" s="15">
        <v>0</v>
      </c>
      <c r="AS50" s="13">
        <v>0</v>
      </c>
      <c r="AT50" s="17">
        <f t="shared" si="18"/>
        <v>0</v>
      </c>
      <c r="AU50" s="18" t="e">
        <f t="shared" si="19"/>
        <v>#DIV/0!</v>
      </c>
      <c r="AV50" s="15">
        <v>30</v>
      </c>
      <c r="AW50" s="13"/>
      <c r="AX50" s="13"/>
    </row>
    <row r="51" spans="1:50" ht="15.75">
      <c r="A51" s="13">
        <v>48</v>
      </c>
      <c r="B51" s="13">
        <v>200506</v>
      </c>
      <c r="C51" s="14" t="s">
        <v>67</v>
      </c>
      <c r="D51" s="15">
        <v>10000</v>
      </c>
      <c r="E51" s="23">
        <v>10662</v>
      </c>
      <c r="F51" s="17">
        <f t="shared" si="0"/>
        <v>-662</v>
      </c>
      <c r="G51" s="18">
        <f t="shared" si="1"/>
        <v>-6.6199999999999992</v>
      </c>
      <c r="H51" s="19">
        <v>1175</v>
      </c>
      <c r="I51" s="13">
        <v>963</v>
      </c>
      <c r="J51" s="13">
        <f t="shared" si="21"/>
        <v>212</v>
      </c>
      <c r="K51" s="18">
        <f t="shared" si="2"/>
        <v>18.042553191489361</v>
      </c>
      <c r="L51" s="19">
        <v>69</v>
      </c>
      <c r="M51" s="13">
        <v>69</v>
      </c>
      <c r="N51" s="13">
        <f t="shared" si="20"/>
        <v>0</v>
      </c>
      <c r="O51" s="18">
        <f t="shared" si="3"/>
        <v>0</v>
      </c>
      <c r="P51" s="19">
        <v>0</v>
      </c>
      <c r="Q51" s="13">
        <v>0</v>
      </c>
      <c r="R51" s="13">
        <f t="shared" si="4"/>
        <v>0</v>
      </c>
      <c r="S51" s="18" t="e">
        <f t="shared" si="5"/>
        <v>#DIV/0!</v>
      </c>
      <c r="T51" s="15">
        <v>150</v>
      </c>
      <c r="U51" s="13">
        <v>128</v>
      </c>
      <c r="V51" s="13">
        <f t="shared" si="6"/>
        <v>22</v>
      </c>
      <c r="W51" s="18">
        <f t="shared" si="7"/>
        <v>14.666666666666666</v>
      </c>
      <c r="X51" s="15">
        <v>0</v>
      </c>
      <c r="Y51" s="13">
        <v>0</v>
      </c>
      <c r="Z51" s="13">
        <f t="shared" si="8"/>
        <v>0</v>
      </c>
      <c r="AA51" s="18" t="e">
        <f t="shared" si="9"/>
        <v>#DIV/0!</v>
      </c>
      <c r="AB51" s="15">
        <v>0</v>
      </c>
      <c r="AC51" s="13">
        <v>0</v>
      </c>
      <c r="AD51" s="13">
        <f t="shared" si="10"/>
        <v>0</v>
      </c>
      <c r="AE51" s="18" t="e">
        <f t="shared" si="11"/>
        <v>#DIV/0!</v>
      </c>
      <c r="AF51" s="15">
        <v>0</v>
      </c>
      <c r="AG51" s="13">
        <v>0</v>
      </c>
      <c r="AH51" s="13">
        <f t="shared" si="12"/>
        <v>0</v>
      </c>
      <c r="AI51" s="18" t="e">
        <f t="shared" si="13"/>
        <v>#DIV/0!</v>
      </c>
      <c r="AJ51" s="15">
        <v>25</v>
      </c>
      <c r="AK51" s="13">
        <v>0</v>
      </c>
      <c r="AL51" s="13">
        <f t="shared" si="14"/>
        <v>25</v>
      </c>
      <c r="AM51" s="18">
        <f t="shared" si="15"/>
        <v>100</v>
      </c>
      <c r="AN51" s="15">
        <v>0</v>
      </c>
      <c r="AO51" s="13">
        <v>0</v>
      </c>
      <c r="AP51" s="13">
        <f t="shared" si="16"/>
        <v>0</v>
      </c>
      <c r="AQ51" s="18" t="e">
        <f t="shared" si="17"/>
        <v>#DIV/0!</v>
      </c>
      <c r="AR51" s="15">
        <v>0</v>
      </c>
      <c r="AS51" s="13">
        <v>0</v>
      </c>
      <c r="AT51" s="17">
        <f t="shared" si="18"/>
        <v>0</v>
      </c>
      <c r="AU51" s="18" t="e">
        <f t="shared" si="19"/>
        <v>#DIV/0!</v>
      </c>
      <c r="AV51" s="15">
        <v>30</v>
      </c>
      <c r="AW51" s="13"/>
      <c r="AX51" s="13"/>
    </row>
    <row r="52" spans="1:50">
      <c r="A52" s="13">
        <v>49</v>
      </c>
      <c r="B52" s="13">
        <v>256611</v>
      </c>
      <c r="C52" s="14" t="s">
        <v>68</v>
      </c>
      <c r="D52" s="15">
        <v>23000</v>
      </c>
      <c r="E52" s="16">
        <v>32948</v>
      </c>
      <c r="F52" s="17">
        <f t="shared" si="0"/>
        <v>-9948</v>
      </c>
      <c r="G52" s="18">
        <f t="shared" si="1"/>
        <v>-43.252173913043478</v>
      </c>
      <c r="H52" s="19">
        <v>6750</v>
      </c>
      <c r="I52" s="13">
        <v>4134</v>
      </c>
      <c r="J52" s="13">
        <f t="shared" si="21"/>
        <v>2616</v>
      </c>
      <c r="K52" s="18">
        <f t="shared" si="2"/>
        <v>38.755555555555553</v>
      </c>
      <c r="L52" s="19">
        <v>0</v>
      </c>
      <c r="M52" s="13">
        <v>0</v>
      </c>
      <c r="N52" s="13">
        <f t="shared" si="20"/>
        <v>0</v>
      </c>
      <c r="O52" s="18" t="e">
        <f t="shared" si="3"/>
        <v>#DIV/0!</v>
      </c>
      <c r="P52" s="19">
        <v>24</v>
      </c>
      <c r="Q52" s="13">
        <v>165</v>
      </c>
      <c r="R52" s="13">
        <f t="shared" si="4"/>
        <v>-141</v>
      </c>
      <c r="S52" s="18">
        <f t="shared" si="5"/>
        <v>-587.5</v>
      </c>
      <c r="T52" s="15">
        <v>950</v>
      </c>
      <c r="U52" s="13">
        <v>586</v>
      </c>
      <c r="V52" s="13">
        <f t="shared" si="6"/>
        <v>364</v>
      </c>
      <c r="W52" s="18">
        <f t="shared" si="7"/>
        <v>38.315789473684205</v>
      </c>
      <c r="X52" s="15">
        <v>5087</v>
      </c>
      <c r="Y52" s="13">
        <v>3292</v>
      </c>
      <c r="Z52" s="13">
        <f t="shared" si="8"/>
        <v>1795</v>
      </c>
      <c r="AA52" s="18">
        <f t="shared" si="9"/>
        <v>35.286023196382935</v>
      </c>
      <c r="AB52" s="15">
        <v>0</v>
      </c>
      <c r="AC52" s="13">
        <v>0</v>
      </c>
      <c r="AD52" s="13">
        <f t="shared" si="10"/>
        <v>0</v>
      </c>
      <c r="AE52" s="18" t="e">
        <f t="shared" si="11"/>
        <v>#DIV/0!</v>
      </c>
      <c r="AF52" s="15">
        <v>0</v>
      </c>
      <c r="AG52" s="13">
        <v>0</v>
      </c>
      <c r="AH52" s="13">
        <f t="shared" si="12"/>
        <v>0</v>
      </c>
      <c r="AI52" s="18" t="e">
        <f t="shared" si="13"/>
        <v>#DIV/0!</v>
      </c>
      <c r="AJ52" s="15">
        <v>0</v>
      </c>
      <c r="AK52" s="13">
        <v>0</v>
      </c>
      <c r="AL52" s="13">
        <f t="shared" si="14"/>
        <v>0</v>
      </c>
      <c r="AM52" s="18" t="e">
        <f t="shared" si="15"/>
        <v>#DIV/0!</v>
      </c>
      <c r="AN52" s="15">
        <v>0</v>
      </c>
      <c r="AO52" s="13">
        <v>0</v>
      </c>
      <c r="AP52" s="13">
        <f t="shared" si="16"/>
        <v>0</v>
      </c>
      <c r="AQ52" s="18" t="e">
        <f t="shared" si="17"/>
        <v>#DIV/0!</v>
      </c>
      <c r="AR52" s="15">
        <v>0</v>
      </c>
      <c r="AS52" s="13">
        <v>0</v>
      </c>
      <c r="AT52" s="17">
        <f t="shared" si="18"/>
        <v>0</v>
      </c>
      <c r="AU52" s="18" t="e">
        <f t="shared" si="19"/>
        <v>#DIV/0!</v>
      </c>
      <c r="AV52" s="15">
        <v>100</v>
      </c>
      <c r="AW52" s="13"/>
      <c r="AX52" s="13"/>
    </row>
    <row r="53" spans="1:50">
      <c r="A53" s="13">
        <v>50</v>
      </c>
      <c r="B53" s="13">
        <v>256624</v>
      </c>
      <c r="C53" s="14" t="s">
        <v>69</v>
      </c>
      <c r="D53" s="15">
        <v>20000</v>
      </c>
      <c r="E53" s="16">
        <v>25780</v>
      </c>
      <c r="F53" s="17">
        <f t="shared" si="0"/>
        <v>-5780</v>
      </c>
      <c r="G53" s="18">
        <f t="shared" si="1"/>
        <v>-28.9</v>
      </c>
      <c r="H53" s="19">
        <v>2050</v>
      </c>
      <c r="I53" s="13">
        <v>1153</v>
      </c>
      <c r="J53" s="13">
        <f t="shared" si="21"/>
        <v>897</v>
      </c>
      <c r="K53" s="18">
        <f t="shared" si="2"/>
        <v>43.756097560975611</v>
      </c>
      <c r="L53" s="19">
        <v>0</v>
      </c>
      <c r="M53" s="13">
        <v>0</v>
      </c>
      <c r="N53" s="13">
        <f t="shared" si="20"/>
        <v>0</v>
      </c>
      <c r="O53" s="18" t="e">
        <f t="shared" si="3"/>
        <v>#DIV/0!</v>
      </c>
      <c r="P53" s="19">
        <v>209</v>
      </c>
      <c r="Q53" s="13">
        <v>127</v>
      </c>
      <c r="R53" s="13">
        <f t="shared" si="4"/>
        <v>82</v>
      </c>
      <c r="S53" s="18">
        <f t="shared" si="5"/>
        <v>39.23444976076555</v>
      </c>
      <c r="T53" s="15">
        <v>600</v>
      </c>
      <c r="U53" s="13">
        <v>138</v>
      </c>
      <c r="V53" s="13">
        <f t="shared" si="6"/>
        <v>462</v>
      </c>
      <c r="W53" s="18">
        <f t="shared" si="7"/>
        <v>77</v>
      </c>
      <c r="X53" s="15">
        <v>0</v>
      </c>
      <c r="Y53" s="13">
        <v>0</v>
      </c>
      <c r="Z53" s="13">
        <f t="shared" si="8"/>
        <v>0</v>
      </c>
      <c r="AA53" s="18" t="e">
        <f t="shared" si="9"/>
        <v>#DIV/0!</v>
      </c>
      <c r="AB53" s="15">
        <v>0</v>
      </c>
      <c r="AC53" s="13">
        <v>0</v>
      </c>
      <c r="AD53" s="13">
        <f t="shared" si="10"/>
        <v>0</v>
      </c>
      <c r="AE53" s="18" t="e">
        <f t="shared" si="11"/>
        <v>#DIV/0!</v>
      </c>
      <c r="AF53" s="15">
        <v>0</v>
      </c>
      <c r="AG53" s="13">
        <v>0</v>
      </c>
      <c r="AH53" s="13">
        <f t="shared" si="12"/>
        <v>0</v>
      </c>
      <c r="AI53" s="18" t="e">
        <f t="shared" si="13"/>
        <v>#DIV/0!</v>
      </c>
      <c r="AJ53" s="15">
        <v>0</v>
      </c>
      <c r="AK53" s="13">
        <v>0</v>
      </c>
      <c r="AL53" s="13">
        <f t="shared" si="14"/>
        <v>0</v>
      </c>
      <c r="AM53" s="18" t="e">
        <f t="shared" si="15"/>
        <v>#DIV/0!</v>
      </c>
      <c r="AN53" s="15">
        <v>0</v>
      </c>
      <c r="AO53" s="13">
        <v>0</v>
      </c>
      <c r="AP53" s="13">
        <f t="shared" si="16"/>
        <v>0</v>
      </c>
      <c r="AQ53" s="18" t="e">
        <f t="shared" si="17"/>
        <v>#DIV/0!</v>
      </c>
      <c r="AR53" s="15">
        <v>0</v>
      </c>
      <c r="AS53" s="13">
        <v>0</v>
      </c>
      <c r="AT53" s="17">
        <f t="shared" si="18"/>
        <v>0</v>
      </c>
      <c r="AU53" s="18" t="e">
        <f t="shared" si="19"/>
        <v>#DIV/0!</v>
      </c>
      <c r="AV53" s="15">
        <v>100</v>
      </c>
      <c r="AW53" s="13"/>
      <c r="AX53" s="13"/>
    </row>
    <row r="54" spans="1:50">
      <c r="A54" s="13">
        <v>51</v>
      </c>
      <c r="B54" s="13">
        <v>256617</v>
      </c>
      <c r="C54" s="26" t="s">
        <v>70</v>
      </c>
      <c r="D54" s="15">
        <v>1109</v>
      </c>
      <c r="E54" s="16">
        <v>1108</v>
      </c>
      <c r="F54" s="17">
        <f t="shared" si="0"/>
        <v>1</v>
      </c>
      <c r="G54" s="18">
        <f t="shared" si="1"/>
        <v>9.0171325518485113E-2</v>
      </c>
      <c r="H54" s="19">
        <v>2268</v>
      </c>
      <c r="I54" s="13">
        <v>2334</v>
      </c>
      <c r="J54" s="13">
        <f t="shared" si="21"/>
        <v>-66</v>
      </c>
      <c r="K54" s="18">
        <f t="shared" si="2"/>
        <v>-2.9100529100529098</v>
      </c>
      <c r="L54" s="19">
        <v>410</v>
      </c>
      <c r="M54" s="13">
        <v>409</v>
      </c>
      <c r="N54" s="13">
        <f t="shared" si="20"/>
        <v>1</v>
      </c>
      <c r="O54" s="18">
        <f t="shared" si="3"/>
        <v>0.24390243902439024</v>
      </c>
      <c r="P54" s="19">
        <v>82</v>
      </c>
      <c r="Q54" s="13">
        <v>82</v>
      </c>
      <c r="R54" s="13">
        <f t="shared" si="4"/>
        <v>0</v>
      </c>
      <c r="S54" s="18">
        <f t="shared" si="5"/>
        <v>0</v>
      </c>
      <c r="T54" s="15">
        <v>46</v>
      </c>
      <c r="U54" s="13">
        <v>45</v>
      </c>
      <c r="V54" s="13">
        <f t="shared" si="6"/>
        <v>1</v>
      </c>
      <c r="W54" s="18">
        <f t="shared" si="7"/>
        <v>2.1739130434782608</v>
      </c>
      <c r="X54" s="15">
        <v>0</v>
      </c>
      <c r="Y54" s="13">
        <v>0</v>
      </c>
      <c r="Z54" s="13">
        <f t="shared" si="8"/>
        <v>0</v>
      </c>
      <c r="AA54" s="18" t="e">
        <f t="shared" si="9"/>
        <v>#DIV/0!</v>
      </c>
      <c r="AB54" s="15">
        <v>0</v>
      </c>
      <c r="AC54" s="13">
        <v>0</v>
      </c>
      <c r="AD54" s="13">
        <f t="shared" si="10"/>
        <v>0</v>
      </c>
      <c r="AE54" s="18" t="e">
        <f t="shared" si="11"/>
        <v>#DIV/0!</v>
      </c>
      <c r="AF54" s="15">
        <v>0</v>
      </c>
      <c r="AG54" s="13">
        <v>0</v>
      </c>
      <c r="AH54" s="13">
        <f t="shared" si="12"/>
        <v>0</v>
      </c>
      <c r="AI54" s="18" t="e">
        <f t="shared" si="13"/>
        <v>#DIV/0!</v>
      </c>
      <c r="AJ54" s="15">
        <v>0</v>
      </c>
      <c r="AK54" s="13">
        <v>0</v>
      </c>
      <c r="AL54" s="13">
        <f t="shared" si="14"/>
        <v>0</v>
      </c>
      <c r="AM54" s="18" t="e">
        <f t="shared" si="15"/>
        <v>#DIV/0!</v>
      </c>
      <c r="AN54" s="15">
        <v>0</v>
      </c>
      <c r="AO54" s="13">
        <v>0</v>
      </c>
      <c r="AP54" s="13">
        <f t="shared" si="16"/>
        <v>0</v>
      </c>
      <c r="AQ54" s="18" t="e">
        <f t="shared" si="17"/>
        <v>#DIV/0!</v>
      </c>
      <c r="AR54" s="15">
        <v>0</v>
      </c>
      <c r="AS54" s="13">
        <v>0</v>
      </c>
      <c r="AT54" s="17">
        <f t="shared" si="18"/>
        <v>0</v>
      </c>
      <c r="AU54" s="18" t="e">
        <f t="shared" si="19"/>
        <v>#DIV/0!</v>
      </c>
      <c r="AV54" s="15">
        <v>0</v>
      </c>
      <c r="AW54" s="13"/>
      <c r="AX54" s="13"/>
    </row>
    <row r="55" spans="1:50">
      <c r="A55" s="13">
        <v>52</v>
      </c>
      <c r="B55" s="13">
        <v>301318</v>
      </c>
      <c r="C55" s="14" t="s">
        <v>71</v>
      </c>
      <c r="D55" s="15">
        <v>10000</v>
      </c>
      <c r="E55" s="16">
        <v>13430</v>
      </c>
      <c r="F55" s="17">
        <f t="shared" si="0"/>
        <v>-3430</v>
      </c>
      <c r="G55" s="18">
        <f t="shared" si="1"/>
        <v>-34.300000000000004</v>
      </c>
      <c r="H55" s="19">
        <v>2800</v>
      </c>
      <c r="I55" s="13">
        <v>2078</v>
      </c>
      <c r="J55" s="13">
        <f t="shared" si="21"/>
        <v>722</v>
      </c>
      <c r="K55" s="18">
        <f t="shared" si="2"/>
        <v>25.785714285714285</v>
      </c>
      <c r="L55" s="19">
        <v>660</v>
      </c>
      <c r="M55" s="13">
        <v>336</v>
      </c>
      <c r="N55" s="13">
        <f t="shared" si="20"/>
        <v>324</v>
      </c>
      <c r="O55" s="18">
        <f t="shared" si="3"/>
        <v>49.090909090909093</v>
      </c>
      <c r="P55" s="19">
        <v>32</v>
      </c>
      <c r="Q55" s="13">
        <v>0</v>
      </c>
      <c r="R55" s="13">
        <f t="shared" si="4"/>
        <v>32</v>
      </c>
      <c r="S55" s="18">
        <f t="shared" si="5"/>
        <v>100</v>
      </c>
      <c r="T55" s="15">
        <v>100</v>
      </c>
      <c r="U55" s="13">
        <v>66</v>
      </c>
      <c r="V55" s="13">
        <f t="shared" si="6"/>
        <v>34</v>
      </c>
      <c r="W55" s="18">
        <f t="shared" si="7"/>
        <v>34</v>
      </c>
      <c r="X55" s="15">
        <v>25</v>
      </c>
      <c r="Y55" s="13">
        <v>25</v>
      </c>
      <c r="Z55" s="13">
        <f t="shared" si="8"/>
        <v>0</v>
      </c>
      <c r="AA55" s="18">
        <f t="shared" si="9"/>
        <v>0</v>
      </c>
      <c r="AB55" s="15">
        <v>0</v>
      </c>
      <c r="AC55" s="13">
        <v>0</v>
      </c>
      <c r="AD55" s="13">
        <f t="shared" si="10"/>
        <v>0</v>
      </c>
      <c r="AE55" s="18" t="e">
        <f t="shared" si="11"/>
        <v>#DIV/0!</v>
      </c>
      <c r="AF55" s="15">
        <v>1000</v>
      </c>
      <c r="AG55" s="13">
        <v>0</v>
      </c>
      <c r="AH55" s="13">
        <f t="shared" si="12"/>
        <v>1000</v>
      </c>
      <c r="AI55" s="18">
        <f t="shared" si="13"/>
        <v>100</v>
      </c>
      <c r="AJ55" s="15">
        <v>0</v>
      </c>
      <c r="AK55" s="13">
        <v>0</v>
      </c>
      <c r="AL55" s="13">
        <f t="shared" si="14"/>
        <v>0</v>
      </c>
      <c r="AM55" s="18" t="e">
        <f t="shared" si="15"/>
        <v>#DIV/0!</v>
      </c>
      <c r="AN55" s="15">
        <v>0</v>
      </c>
      <c r="AO55" s="13">
        <v>0</v>
      </c>
      <c r="AP55" s="13">
        <f t="shared" si="16"/>
        <v>0</v>
      </c>
      <c r="AQ55" s="18" t="e">
        <f t="shared" si="17"/>
        <v>#DIV/0!</v>
      </c>
      <c r="AR55" s="15">
        <v>0</v>
      </c>
      <c r="AS55" s="13">
        <v>0</v>
      </c>
      <c r="AT55" s="17">
        <f t="shared" si="18"/>
        <v>0</v>
      </c>
      <c r="AU55" s="18" t="e">
        <f t="shared" si="19"/>
        <v>#DIV/0!</v>
      </c>
      <c r="AV55" s="15">
        <v>100</v>
      </c>
      <c r="AW55" s="13"/>
      <c r="AX55" s="13"/>
    </row>
    <row r="56" spans="1:50">
      <c r="A56" s="13">
        <v>53</v>
      </c>
      <c r="B56" s="13">
        <v>301323</v>
      </c>
      <c r="C56" s="14" t="s">
        <v>72</v>
      </c>
      <c r="D56" s="15">
        <v>5000</v>
      </c>
      <c r="E56" s="16">
        <v>8482</v>
      </c>
      <c r="F56" s="17">
        <f t="shared" si="0"/>
        <v>-3482</v>
      </c>
      <c r="G56" s="18">
        <f t="shared" si="1"/>
        <v>-69.64</v>
      </c>
      <c r="H56" s="19">
        <v>3250</v>
      </c>
      <c r="I56" s="13">
        <v>2357</v>
      </c>
      <c r="J56" s="13">
        <f t="shared" si="21"/>
        <v>893</v>
      </c>
      <c r="K56" s="18">
        <f t="shared" si="2"/>
        <v>27.476923076923075</v>
      </c>
      <c r="L56" s="19">
        <v>600</v>
      </c>
      <c r="M56" s="13">
        <v>492</v>
      </c>
      <c r="N56" s="13">
        <f t="shared" si="20"/>
        <v>108</v>
      </c>
      <c r="O56" s="18">
        <f t="shared" si="3"/>
        <v>18</v>
      </c>
      <c r="P56" s="19">
        <v>621</v>
      </c>
      <c r="Q56" s="13">
        <v>557</v>
      </c>
      <c r="R56" s="13">
        <f t="shared" si="4"/>
        <v>64</v>
      </c>
      <c r="S56" s="18">
        <f t="shared" si="5"/>
        <v>10.305958132045088</v>
      </c>
      <c r="T56" s="15">
        <v>100</v>
      </c>
      <c r="U56" s="13">
        <v>65</v>
      </c>
      <c r="V56" s="13">
        <f t="shared" si="6"/>
        <v>35</v>
      </c>
      <c r="W56" s="18">
        <f t="shared" si="7"/>
        <v>35</v>
      </c>
      <c r="X56" s="15">
        <v>130</v>
      </c>
      <c r="Y56" s="13">
        <v>120</v>
      </c>
      <c r="Z56" s="13">
        <f t="shared" si="8"/>
        <v>10</v>
      </c>
      <c r="AA56" s="18">
        <f t="shared" si="9"/>
        <v>7.6923076923076925</v>
      </c>
      <c r="AB56" s="15">
        <v>0</v>
      </c>
      <c r="AC56" s="13">
        <v>0</v>
      </c>
      <c r="AD56" s="13">
        <f t="shared" si="10"/>
        <v>0</v>
      </c>
      <c r="AE56" s="18" t="e">
        <f t="shared" si="11"/>
        <v>#DIV/0!</v>
      </c>
      <c r="AF56" s="15">
        <v>0</v>
      </c>
      <c r="AG56" s="13">
        <v>0</v>
      </c>
      <c r="AH56" s="13">
        <f t="shared" si="12"/>
        <v>0</v>
      </c>
      <c r="AI56" s="18" t="e">
        <f t="shared" si="13"/>
        <v>#DIV/0!</v>
      </c>
      <c r="AJ56" s="15">
        <v>0</v>
      </c>
      <c r="AK56" s="13">
        <v>0</v>
      </c>
      <c r="AL56" s="13">
        <f t="shared" si="14"/>
        <v>0</v>
      </c>
      <c r="AM56" s="18" t="e">
        <f t="shared" si="15"/>
        <v>#DIV/0!</v>
      </c>
      <c r="AN56" s="15">
        <v>0</v>
      </c>
      <c r="AO56" s="13">
        <v>0</v>
      </c>
      <c r="AP56" s="13">
        <f t="shared" si="16"/>
        <v>0</v>
      </c>
      <c r="AQ56" s="18" t="e">
        <f t="shared" si="17"/>
        <v>#DIV/0!</v>
      </c>
      <c r="AR56" s="15">
        <v>0</v>
      </c>
      <c r="AS56" s="13">
        <v>0</v>
      </c>
      <c r="AT56" s="17">
        <f t="shared" si="18"/>
        <v>0</v>
      </c>
      <c r="AU56" s="18" t="e">
        <f t="shared" si="19"/>
        <v>#DIV/0!</v>
      </c>
      <c r="AV56" s="15">
        <v>100</v>
      </c>
      <c r="AW56" s="13"/>
      <c r="AX56" s="13"/>
    </row>
    <row r="57" spans="1:50">
      <c r="A57" s="13">
        <v>54</v>
      </c>
      <c r="B57" s="13">
        <v>301319</v>
      </c>
      <c r="C57" s="14" t="s">
        <v>73</v>
      </c>
      <c r="D57" s="15">
        <v>15000</v>
      </c>
      <c r="E57" s="16">
        <v>17574</v>
      </c>
      <c r="F57" s="17">
        <f t="shared" si="0"/>
        <v>-2574</v>
      </c>
      <c r="G57" s="18">
        <f t="shared" si="1"/>
        <v>-17.16</v>
      </c>
      <c r="H57" s="19">
        <v>3850</v>
      </c>
      <c r="I57" s="13">
        <v>3034</v>
      </c>
      <c r="J57" s="13">
        <f t="shared" si="21"/>
        <v>816</v>
      </c>
      <c r="K57" s="18">
        <f t="shared" si="2"/>
        <v>21.194805194805195</v>
      </c>
      <c r="L57" s="19">
        <v>500</v>
      </c>
      <c r="M57" s="13">
        <v>376</v>
      </c>
      <c r="N57" s="13">
        <f t="shared" si="20"/>
        <v>124</v>
      </c>
      <c r="O57" s="18">
        <f t="shared" si="3"/>
        <v>24.8</v>
      </c>
      <c r="P57" s="19">
        <v>52</v>
      </c>
      <c r="Q57" s="13">
        <v>81</v>
      </c>
      <c r="R57" s="13">
        <f t="shared" si="4"/>
        <v>-29</v>
      </c>
      <c r="S57" s="18">
        <f t="shared" si="5"/>
        <v>-55.769230769230774</v>
      </c>
      <c r="T57" s="15">
        <v>250</v>
      </c>
      <c r="U57" s="13">
        <v>213</v>
      </c>
      <c r="V57" s="13">
        <f t="shared" si="6"/>
        <v>37</v>
      </c>
      <c r="W57" s="18">
        <f t="shared" si="7"/>
        <v>14.799999999999999</v>
      </c>
      <c r="X57" s="15">
        <v>3500</v>
      </c>
      <c r="Y57" s="13">
        <v>3494</v>
      </c>
      <c r="Z57" s="13">
        <f t="shared" si="8"/>
        <v>6</v>
      </c>
      <c r="AA57" s="18">
        <f t="shared" si="9"/>
        <v>0.17142857142857143</v>
      </c>
      <c r="AB57" s="15">
        <v>0</v>
      </c>
      <c r="AC57" s="13">
        <v>0</v>
      </c>
      <c r="AD57" s="13">
        <f t="shared" si="10"/>
        <v>0</v>
      </c>
      <c r="AE57" s="18" t="e">
        <f t="shared" si="11"/>
        <v>#DIV/0!</v>
      </c>
      <c r="AF57" s="15">
        <v>0</v>
      </c>
      <c r="AG57" s="13">
        <v>0</v>
      </c>
      <c r="AH57" s="13">
        <f t="shared" si="12"/>
        <v>0</v>
      </c>
      <c r="AI57" s="18" t="e">
        <f t="shared" si="13"/>
        <v>#DIV/0!</v>
      </c>
      <c r="AJ57" s="15">
        <v>0</v>
      </c>
      <c r="AK57" s="13">
        <v>0</v>
      </c>
      <c r="AL57" s="13">
        <f t="shared" si="14"/>
        <v>0</v>
      </c>
      <c r="AM57" s="18" t="e">
        <f t="shared" si="15"/>
        <v>#DIV/0!</v>
      </c>
      <c r="AN57" s="15">
        <v>0</v>
      </c>
      <c r="AO57" s="13">
        <v>0</v>
      </c>
      <c r="AP57" s="13">
        <f t="shared" si="16"/>
        <v>0</v>
      </c>
      <c r="AQ57" s="18" t="e">
        <f t="shared" si="17"/>
        <v>#DIV/0!</v>
      </c>
      <c r="AR57" s="15">
        <v>0</v>
      </c>
      <c r="AS57" s="13">
        <v>0</v>
      </c>
      <c r="AT57" s="17">
        <f t="shared" si="18"/>
        <v>0</v>
      </c>
      <c r="AU57" s="18" t="e">
        <f t="shared" si="19"/>
        <v>#DIV/0!</v>
      </c>
      <c r="AV57" s="15">
        <v>150</v>
      </c>
      <c r="AW57" s="13"/>
      <c r="AX57" s="13"/>
    </row>
    <row r="58" spans="1:50">
      <c r="A58" s="13">
        <v>55</v>
      </c>
      <c r="B58" s="13">
        <v>346678</v>
      </c>
      <c r="C58" s="14" t="s">
        <v>74</v>
      </c>
      <c r="D58" s="15">
        <v>11000</v>
      </c>
      <c r="E58" s="27">
        <v>11094</v>
      </c>
      <c r="F58" s="17">
        <f t="shared" si="0"/>
        <v>-94</v>
      </c>
      <c r="G58" s="18">
        <f t="shared" si="1"/>
        <v>-0.8545454545454545</v>
      </c>
      <c r="H58" s="19">
        <v>3875</v>
      </c>
      <c r="I58" s="13">
        <v>2120</v>
      </c>
      <c r="J58" s="13">
        <f t="shared" si="21"/>
        <v>1755</v>
      </c>
      <c r="K58" s="18">
        <f t="shared" si="2"/>
        <v>45.29032258064516</v>
      </c>
      <c r="L58" s="19">
        <v>1700</v>
      </c>
      <c r="M58" s="13">
        <v>999</v>
      </c>
      <c r="N58" s="13">
        <f t="shared" si="20"/>
        <v>701</v>
      </c>
      <c r="O58" s="18">
        <f t="shared" si="3"/>
        <v>41.235294117647058</v>
      </c>
      <c r="P58" s="19">
        <v>7</v>
      </c>
      <c r="Q58" s="13">
        <v>58</v>
      </c>
      <c r="R58" s="13">
        <f t="shared" si="4"/>
        <v>-51</v>
      </c>
      <c r="S58" s="18">
        <f t="shared" si="5"/>
        <v>-728.57142857142856</v>
      </c>
      <c r="T58" s="15">
        <v>150</v>
      </c>
      <c r="U58" s="13">
        <v>26</v>
      </c>
      <c r="V58" s="13">
        <f t="shared" si="6"/>
        <v>124</v>
      </c>
      <c r="W58" s="18">
        <f t="shared" si="7"/>
        <v>82.666666666666671</v>
      </c>
      <c r="X58" s="15">
        <v>2900</v>
      </c>
      <c r="Y58" s="13">
        <v>1235</v>
      </c>
      <c r="Z58" s="13">
        <f t="shared" si="8"/>
        <v>1665</v>
      </c>
      <c r="AA58" s="18">
        <f t="shared" si="9"/>
        <v>57.41379310344827</v>
      </c>
      <c r="AB58" s="15">
        <v>0</v>
      </c>
      <c r="AC58" s="13">
        <v>0</v>
      </c>
      <c r="AD58" s="13">
        <f t="shared" si="10"/>
        <v>0</v>
      </c>
      <c r="AE58" s="18" t="e">
        <f t="shared" si="11"/>
        <v>#DIV/0!</v>
      </c>
      <c r="AF58" s="15">
        <v>200</v>
      </c>
      <c r="AG58" s="13">
        <v>0</v>
      </c>
      <c r="AH58" s="13">
        <f t="shared" si="12"/>
        <v>200</v>
      </c>
      <c r="AI58" s="18">
        <f t="shared" si="13"/>
        <v>100</v>
      </c>
      <c r="AJ58" s="15">
        <v>0</v>
      </c>
      <c r="AK58" s="13">
        <v>0</v>
      </c>
      <c r="AL58" s="13">
        <f t="shared" si="14"/>
        <v>0</v>
      </c>
      <c r="AM58" s="18" t="e">
        <f t="shared" si="15"/>
        <v>#DIV/0!</v>
      </c>
      <c r="AN58" s="15">
        <v>0</v>
      </c>
      <c r="AO58" s="13">
        <v>0</v>
      </c>
      <c r="AP58" s="13">
        <f t="shared" si="16"/>
        <v>0</v>
      </c>
      <c r="AQ58" s="18" t="e">
        <f t="shared" si="17"/>
        <v>#DIV/0!</v>
      </c>
      <c r="AR58" s="15">
        <v>0</v>
      </c>
      <c r="AS58" s="13">
        <v>0</v>
      </c>
      <c r="AT58" s="17">
        <f t="shared" si="18"/>
        <v>0</v>
      </c>
      <c r="AU58" s="18" t="e">
        <f t="shared" si="19"/>
        <v>#DIV/0!</v>
      </c>
      <c r="AV58" s="15">
        <v>150</v>
      </c>
      <c r="AW58" s="13"/>
      <c r="AX58" s="13"/>
    </row>
    <row r="59" spans="1:50">
      <c r="A59" s="13">
        <v>56</v>
      </c>
      <c r="B59" s="13">
        <v>256600</v>
      </c>
      <c r="C59" s="14" t="s">
        <v>75</v>
      </c>
      <c r="D59" s="15">
        <v>6000</v>
      </c>
      <c r="E59" s="16">
        <v>7569</v>
      </c>
      <c r="F59" s="17">
        <f t="shared" si="0"/>
        <v>-1569</v>
      </c>
      <c r="G59" s="18">
        <f t="shared" si="1"/>
        <v>-26.150000000000002</v>
      </c>
      <c r="H59" s="19">
        <v>1100</v>
      </c>
      <c r="I59" s="13">
        <v>666</v>
      </c>
      <c r="J59" s="13">
        <f t="shared" si="21"/>
        <v>434</v>
      </c>
      <c r="K59" s="18">
        <f t="shared" si="2"/>
        <v>39.454545454545453</v>
      </c>
      <c r="L59" s="19">
        <v>0</v>
      </c>
      <c r="M59" s="13">
        <v>0</v>
      </c>
      <c r="N59" s="13">
        <f t="shared" si="20"/>
        <v>0</v>
      </c>
      <c r="O59" s="18" t="e">
        <f t="shared" si="3"/>
        <v>#DIV/0!</v>
      </c>
      <c r="P59" s="19">
        <v>0</v>
      </c>
      <c r="Q59" s="13">
        <v>0</v>
      </c>
      <c r="R59" s="13">
        <f t="shared" si="4"/>
        <v>0</v>
      </c>
      <c r="S59" s="18" t="e">
        <f t="shared" si="5"/>
        <v>#DIV/0!</v>
      </c>
      <c r="T59" s="15">
        <v>500</v>
      </c>
      <c r="U59" s="13">
        <v>500</v>
      </c>
      <c r="V59" s="13">
        <f t="shared" si="6"/>
        <v>0</v>
      </c>
      <c r="W59" s="18">
        <f t="shared" si="7"/>
        <v>0</v>
      </c>
      <c r="X59" s="15">
        <v>0</v>
      </c>
      <c r="Y59" s="13">
        <v>0</v>
      </c>
      <c r="Z59" s="13">
        <f t="shared" si="8"/>
        <v>0</v>
      </c>
      <c r="AA59" s="18" t="e">
        <f t="shared" si="9"/>
        <v>#DIV/0!</v>
      </c>
      <c r="AB59" s="15">
        <v>0</v>
      </c>
      <c r="AC59" s="13">
        <v>0</v>
      </c>
      <c r="AD59" s="13">
        <f t="shared" si="10"/>
        <v>0</v>
      </c>
      <c r="AE59" s="18" t="e">
        <f t="shared" si="11"/>
        <v>#DIV/0!</v>
      </c>
      <c r="AF59" s="15">
        <v>0</v>
      </c>
      <c r="AG59" s="13">
        <v>0</v>
      </c>
      <c r="AH59" s="13">
        <f t="shared" si="12"/>
        <v>0</v>
      </c>
      <c r="AI59" s="18" t="e">
        <f t="shared" si="13"/>
        <v>#DIV/0!</v>
      </c>
      <c r="AJ59" s="15">
        <v>0</v>
      </c>
      <c r="AK59" s="13">
        <v>0</v>
      </c>
      <c r="AL59" s="13">
        <f t="shared" si="14"/>
        <v>0</v>
      </c>
      <c r="AM59" s="18" t="e">
        <f t="shared" si="15"/>
        <v>#DIV/0!</v>
      </c>
      <c r="AN59" s="15">
        <v>0</v>
      </c>
      <c r="AO59" s="13">
        <v>0</v>
      </c>
      <c r="AP59" s="13">
        <f t="shared" si="16"/>
        <v>0</v>
      </c>
      <c r="AQ59" s="18" t="e">
        <f t="shared" si="17"/>
        <v>#DIV/0!</v>
      </c>
      <c r="AR59" s="15">
        <v>0</v>
      </c>
      <c r="AS59" s="13">
        <v>0</v>
      </c>
      <c r="AT59" s="17">
        <f t="shared" si="18"/>
        <v>0</v>
      </c>
      <c r="AU59" s="18" t="e">
        <f t="shared" si="19"/>
        <v>#DIV/0!</v>
      </c>
      <c r="AV59" s="15">
        <v>0</v>
      </c>
      <c r="AW59" s="13"/>
      <c r="AX59" s="13"/>
    </row>
    <row r="60" spans="1:50">
      <c r="A60" s="13">
        <v>57</v>
      </c>
      <c r="B60" s="13">
        <v>301279</v>
      </c>
      <c r="C60" s="14" t="s">
        <v>76</v>
      </c>
      <c r="D60" s="15">
        <v>3000</v>
      </c>
      <c r="E60" s="16">
        <v>1920</v>
      </c>
      <c r="F60" s="17">
        <f t="shared" si="0"/>
        <v>1080</v>
      </c>
      <c r="G60" s="18">
        <f t="shared" si="1"/>
        <v>36</v>
      </c>
      <c r="H60" s="19">
        <v>360</v>
      </c>
      <c r="I60" s="13">
        <v>222</v>
      </c>
      <c r="J60" s="13">
        <f t="shared" si="21"/>
        <v>138</v>
      </c>
      <c r="K60" s="18">
        <f t="shared" si="2"/>
        <v>38.333333333333336</v>
      </c>
      <c r="L60" s="19">
        <v>0</v>
      </c>
      <c r="M60" s="13">
        <v>0</v>
      </c>
      <c r="N60" s="13">
        <f t="shared" si="20"/>
        <v>0</v>
      </c>
      <c r="O60" s="18" t="e">
        <f t="shared" si="3"/>
        <v>#DIV/0!</v>
      </c>
      <c r="P60" s="19">
        <v>24</v>
      </c>
      <c r="Q60" s="13">
        <v>12</v>
      </c>
      <c r="R60" s="13">
        <f t="shared" si="4"/>
        <v>12</v>
      </c>
      <c r="S60" s="18">
        <f t="shared" si="5"/>
        <v>50</v>
      </c>
      <c r="T60" s="15">
        <v>50</v>
      </c>
      <c r="U60" s="13">
        <v>305</v>
      </c>
      <c r="V60" s="13">
        <f t="shared" si="6"/>
        <v>-255</v>
      </c>
      <c r="W60" s="18">
        <f t="shared" si="7"/>
        <v>-509.99999999999994</v>
      </c>
      <c r="X60" s="15">
        <v>0</v>
      </c>
      <c r="Y60" s="13">
        <v>0</v>
      </c>
      <c r="Z60" s="13">
        <f t="shared" si="8"/>
        <v>0</v>
      </c>
      <c r="AA60" s="18" t="e">
        <f t="shared" si="9"/>
        <v>#DIV/0!</v>
      </c>
      <c r="AB60" s="15">
        <v>0</v>
      </c>
      <c r="AC60" s="13">
        <v>0</v>
      </c>
      <c r="AD60" s="13">
        <f t="shared" si="10"/>
        <v>0</v>
      </c>
      <c r="AE60" s="18" t="e">
        <f t="shared" si="11"/>
        <v>#DIV/0!</v>
      </c>
      <c r="AF60" s="15">
        <v>0</v>
      </c>
      <c r="AG60" s="13">
        <v>0</v>
      </c>
      <c r="AH60" s="13">
        <f t="shared" si="12"/>
        <v>0</v>
      </c>
      <c r="AI60" s="18" t="e">
        <f t="shared" si="13"/>
        <v>#DIV/0!</v>
      </c>
      <c r="AJ60" s="15">
        <v>0</v>
      </c>
      <c r="AK60" s="13">
        <v>0</v>
      </c>
      <c r="AL60" s="13">
        <f t="shared" si="14"/>
        <v>0</v>
      </c>
      <c r="AM60" s="18" t="e">
        <f t="shared" si="15"/>
        <v>#DIV/0!</v>
      </c>
      <c r="AN60" s="15">
        <v>0</v>
      </c>
      <c r="AO60" s="13">
        <v>0</v>
      </c>
      <c r="AP60" s="13">
        <f t="shared" si="16"/>
        <v>0</v>
      </c>
      <c r="AQ60" s="18" t="e">
        <f t="shared" si="17"/>
        <v>#DIV/0!</v>
      </c>
      <c r="AR60" s="15">
        <v>0</v>
      </c>
      <c r="AS60" s="13">
        <v>0</v>
      </c>
      <c r="AT60" s="17">
        <f t="shared" si="18"/>
        <v>0</v>
      </c>
      <c r="AU60" s="18" t="e">
        <f t="shared" si="19"/>
        <v>#DIV/0!</v>
      </c>
      <c r="AV60" s="15">
        <v>0</v>
      </c>
      <c r="AW60" s="13"/>
      <c r="AX60" s="13"/>
    </row>
    <row r="61" spans="1:50" ht="15.75" customHeight="1">
      <c r="A61" s="13">
        <v>58</v>
      </c>
      <c r="B61" s="13">
        <v>256607</v>
      </c>
      <c r="C61" s="14" t="s">
        <v>77</v>
      </c>
      <c r="D61" s="15">
        <v>4000</v>
      </c>
      <c r="E61" s="16">
        <v>5592</v>
      </c>
      <c r="F61" s="17">
        <f t="shared" si="0"/>
        <v>-1592</v>
      </c>
      <c r="G61" s="18">
        <f t="shared" si="1"/>
        <v>-39.800000000000004</v>
      </c>
      <c r="H61" s="19">
        <v>1200</v>
      </c>
      <c r="I61" s="13">
        <v>953</v>
      </c>
      <c r="J61" s="13">
        <f t="shared" si="21"/>
        <v>247</v>
      </c>
      <c r="K61" s="18">
        <f t="shared" si="2"/>
        <v>20.583333333333336</v>
      </c>
      <c r="L61" s="19">
        <v>0</v>
      </c>
      <c r="M61" s="13">
        <v>0</v>
      </c>
      <c r="N61" s="13">
        <f t="shared" si="20"/>
        <v>0</v>
      </c>
      <c r="O61" s="18" t="e">
        <f t="shared" si="3"/>
        <v>#DIV/0!</v>
      </c>
      <c r="P61" s="19">
        <v>0</v>
      </c>
      <c r="Q61" s="13">
        <v>0</v>
      </c>
      <c r="R61" s="13">
        <f t="shared" si="4"/>
        <v>0</v>
      </c>
      <c r="S61" s="18" t="e">
        <f t="shared" si="5"/>
        <v>#DIV/0!</v>
      </c>
      <c r="T61" s="15">
        <v>50</v>
      </c>
      <c r="U61" s="13">
        <v>0</v>
      </c>
      <c r="V61" s="13">
        <f t="shared" si="6"/>
        <v>50</v>
      </c>
      <c r="W61" s="18">
        <f t="shared" si="7"/>
        <v>100</v>
      </c>
      <c r="X61" s="15">
        <v>0</v>
      </c>
      <c r="Y61" s="13">
        <v>0</v>
      </c>
      <c r="Z61" s="13">
        <f t="shared" si="8"/>
        <v>0</v>
      </c>
      <c r="AA61" s="18" t="e">
        <f t="shared" si="9"/>
        <v>#DIV/0!</v>
      </c>
      <c r="AB61" s="15">
        <v>0</v>
      </c>
      <c r="AC61" s="13">
        <v>0</v>
      </c>
      <c r="AD61" s="13">
        <f t="shared" si="10"/>
        <v>0</v>
      </c>
      <c r="AE61" s="18" t="e">
        <f t="shared" si="11"/>
        <v>#DIV/0!</v>
      </c>
      <c r="AF61" s="15">
        <v>0</v>
      </c>
      <c r="AG61" s="13">
        <v>0</v>
      </c>
      <c r="AH61" s="13">
        <f t="shared" si="12"/>
        <v>0</v>
      </c>
      <c r="AI61" s="18" t="e">
        <f t="shared" si="13"/>
        <v>#DIV/0!</v>
      </c>
      <c r="AJ61" s="15">
        <v>0</v>
      </c>
      <c r="AK61" s="13">
        <v>0</v>
      </c>
      <c r="AL61" s="13">
        <f t="shared" si="14"/>
        <v>0</v>
      </c>
      <c r="AM61" s="18" t="e">
        <f t="shared" si="15"/>
        <v>#DIV/0!</v>
      </c>
      <c r="AN61" s="15">
        <v>0</v>
      </c>
      <c r="AO61" s="13">
        <v>0</v>
      </c>
      <c r="AP61" s="13">
        <f t="shared" si="16"/>
        <v>0</v>
      </c>
      <c r="AQ61" s="18" t="e">
        <f t="shared" si="17"/>
        <v>#DIV/0!</v>
      </c>
      <c r="AR61" s="15">
        <v>0</v>
      </c>
      <c r="AS61" s="13">
        <v>0</v>
      </c>
      <c r="AT61" s="17">
        <f t="shared" si="18"/>
        <v>0</v>
      </c>
      <c r="AU61" s="18" t="e">
        <f t="shared" si="19"/>
        <v>#DIV/0!</v>
      </c>
      <c r="AV61" s="15">
        <v>50</v>
      </c>
      <c r="AW61" s="13"/>
      <c r="AX61" s="13"/>
    </row>
    <row r="62" spans="1:50">
      <c r="A62" s="13">
        <v>59</v>
      </c>
      <c r="B62" s="13">
        <v>256605</v>
      </c>
      <c r="C62" s="14" t="s">
        <v>78</v>
      </c>
      <c r="D62" s="15">
        <v>2200</v>
      </c>
      <c r="E62" s="16">
        <v>2903</v>
      </c>
      <c r="F62" s="17">
        <f t="shared" si="0"/>
        <v>-703</v>
      </c>
      <c r="G62" s="18">
        <f t="shared" si="1"/>
        <v>-31.954545454545453</v>
      </c>
      <c r="H62" s="19">
        <v>1700</v>
      </c>
      <c r="I62" s="13">
        <v>1121</v>
      </c>
      <c r="J62" s="13">
        <f t="shared" si="21"/>
        <v>579</v>
      </c>
      <c r="K62" s="18">
        <f t="shared" si="2"/>
        <v>34.058823529411761</v>
      </c>
      <c r="L62" s="19">
        <v>157</v>
      </c>
      <c r="M62" s="13">
        <v>134</v>
      </c>
      <c r="N62" s="13">
        <f t="shared" si="20"/>
        <v>23</v>
      </c>
      <c r="O62" s="18">
        <f t="shared" si="3"/>
        <v>14.64968152866242</v>
      </c>
      <c r="P62" s="19">
        <v>8</v>
      </c>
      <c r="Q62" s="13">
        <v>0</v>
      </c>
      <c r="R62" s="13">
        <f t="shared" si="4"/>
        <v>8</v>
      </c>
      <c r="S62" s="18">
        <f t="shared" si="5"/>
        <v>100</v>
      </c>
      <c r="T62" s="15">
        <v>50</v>
      </c>
      <c r="U62" s="13">
        <v>30</v>
      </c>
      <c r="V62" s="13">
        <f t="shared" si="6"/>
        <v>20</v>
      </c>
      <c r="W62" s="18">
        <f t="shared" si="7"/>
        <v>40</v>
      </c>
      <c r="X62" s="15">
        <v>0</v>
      </c>
      <c r="Y62" s="13">
        <v>0</v>
      </c>
      <c r="Z62" s="13">
        <f t="shared" si="8"/>
        <v>0</v>
      </c>
      <c r="AA62" s="18" t="e">
        <f t="shared" si="9"/>
        <v>#DIV/0!</v>
      </c>
      <c r="AB62" s="15">
        <v>0</v>
      </c>
      <c r="AC62" s="13">
        <v>0</v>
      </c>
      <c r="AD62" s="13">
        <f t="shared" si="10"/>
        <v>0</v>
      </c>
      <c r="AE62" s="18" t="e">
        <f t="shared" si="11"/>
        <v>#DIV/0!</v>
      </c>
      <c r="AF62" s="15">
        <v>0</v>
      </c>
      <c r="AG62" s="13">
        <v>0</v>
      </c>
      <c r="AH62" s="13">
        <f t="shared" si="12"/>
        <v>0</v>
      </c>
      <c r="AI62" s="18" t="e">
        <f t="shared" si="13"/>
        <v>#DIV/0!</v>
      </c>
      <c r="AJ62" s="15">
        <v>0</v>
      </c>
      <c r="AK62" s="13">
        <v>0</v>
      </c>
      <c r="AL62" s="13">
        <f t="shared" si="14"/>
        <v>0</v>
      </c>
      <c r="AM62" s="18" t="e">
        <f t="shared" si="15"/>
        <v>#DIV/0!</v>
      </c>
      <c r="AN62" s="15">
        <v>30</v>
      </c>
      <c r="AO62" s="13">
        <v>30</v>
      </c>
      <c r="AP62" s="13">
        <f t="shared" si="16"/>
        <v>0</v>
      </c>
      <c r="AQ62" s="18">
        <f t="shared" si="17"/>
        <v>0</v>
      </c>
      <c r="AR62" s="15">
        <v>0</v>
      </c>
      <c r="AS62" s="13">
        <v>0</v>
      </c>
      <c r="AT62" s="17">
        <f t="shared" si="18"/>
        <v>0</v>
      </c>
      <c r="AU62" s="18" t="e">
        <f t="shared" si="19"/>
        <v>#DIV/0!</v>
      </c>
      <c r="AV62" s="15">
        <v>35</v>
      </c>
      <c r="AW62" s="13"/>
      <c r="AX62" s="13"/>
    </row>
    <row r="63" spans="1:50">
      <c r="A63" s="13">
        <v>60</v>
      </c>
      <c r="B63" s="13">
        <v>256652</v>
      </c>
      <c r="C63" s="14" t="s">
        <v>79</v>
      </c>
      <c r="D63" s="15">
        <v>3500</v>
      </c>
      <c r="E63" s="16">
        <v>2180</v>
      </c>
      <c r="F63" s="17">
        <f t="shared" si="0"/>
        <v>1320</v>
      </c>
      <c r="G63" s="18">
        <f t="shared" si="1"/>
        <v>37.714285714285715</v>
      </c>
      <c r="H63" s="19">
        <v>900</v>
      </c>
      <c r="I63" s="13">
        <v>671</v>
      </c>
      <c r="J63" s="13">
        <f t="shared" si="21"/>
        <v>229</v>
      </c>
      <c r="K63" s="18">
        <f t="shared" si="2"/>
        <v>25.444444444444443</v>
      </c>
      <c r="L63" s="19">
        <v>0</v>
      </c>
      <c r="M63" s="13">
        <v>0</v>
      </c>
      <c r="N63" s="13">
        <f t="shared" si="20"/>
        <v>0</v>
      </c>
      <c r="O63" s="18" t="e">
        <f t="shared" si="3"/>
        <v>#DIV/0!</v>
      </c>
      <c r="P63" s="19">
        <v>0</v>
      </c>
      <c r="Q63" s="13">
        <v>0</v>
      </c>
      <c r="R63" s="13">
        <f t="shared" si="4"/>
        <v>0</v>
      </c>
      <c r="S63" s="18" t="e">
        <f t="shared" si="5"/>
        <v>#DIV/0!</v>
      </c>
      <c r="T63" s="15">
        <v>50</v>
      </c>
      <c r="U63" s="13">
        <v>0</v>
      </c>
      <c r="V63" s="13">
        <f t="shared" si="6"/>
        <v>50</v>
      </c>
      <c r="W63" s="18">
        <f t="shared" si="7"/>
        <v>100</v>
      </c>
      <c r="X63" s="15">
        <v>310</v>
      </c>
      <c r="Y63" s="13">
        <v>216</v>
      </c>
      <c r="Z63" s="13">
        <f t="shared" si="8"/>
        <v>94</v>
      </c>
      <c r="AA63" s="18">
        <f t="shared" si="9"/>
        <v>30.322580645161288</v>
      </c>
      <c r="AB63" s="15">
        <v>0</v>
      </c>
      <c r="AC63" s="13">
        <v>0</v>
      </c>
      <c r="AD63" s="13">
        <f t="shared" si="10"/>
        <v>0</v>
      </c>
      <c r="AE63" s="18" t="e">
        <f t="shared" si="11"/>
        <v>#DIV/0!</v>
      </c>
      <c r="AF63" s="15">
        <v>0</v>
      </c>
      <c r="AG63" s="13">
        <v>0</v>
      </c>
      <c r="AH63" s="13">
        <f t="shared" si="12"/>
        <v>0</v>
      </c>
      <c r="AI63" s="18" t="e">
        <f t="shared" si="13"/>
        <v>#DIV/0!</v>
      </c>
      <c r="AJ63" s="15">
        <v>0</v>
      </c>
      <c r="AK63" s="13">
        <v>0</v>
      </c>
      <c r="AL63" s="13">
        <f t="shared" si="14"/>
        <v>0</v>
      </c>
      <c r="AM63" s="18" t="e">
        <f t="shared" si="15"/>
        <v>#DIV/0!</v>
      </c>
      <c r="AN63" s="15">
        <v>0</v>
      </c>
      <c r="AO63" s="13">
        <f t="shared" ref="AO63:AO84" si="22">AL63-AN63</f>
        <v>0</v>
      </c>
      <c r="AP63" s="13">
        <f t="shared" si="16"/>
        <v>0</v>
      </c>
      <c r="AQ63" s="18" t="e">
        <f t="shared" si="17"/>
        <v>#DIV/0!</v>
      </c>
      <c r="AR63" s="15">
        <v>0</v>
      </c>
      <c r="AS63" s="13">
        <v>0</v>
      </c>
      <c r="AT63" s="17">
        <f t="shared" si="18"/>
        <v>0</v>
      </c>
      <c r="AU63" s="18" t="e">
        <f t="shared" si="19"/>
        <v>#DIV/0!</v>
      </c>
      <c r="AV63" s="15">
        <v>25</v>
      </c>
      <c r="AW63" s="13"/>
      <c r="AX63" s="13"/>
    </row>
    <row r="64" spans="1:50">
      <c r="A64" s="13">
        <v>61</v>
      </c>
      <c r="B64" s="13">
        <v>256650</v>
      </c>
      <c r="C64" s="14" t="s">
        <v>80</v>
      </c>
      <c r="D64" s="15">
        <v>2750</v>
      </c>
      <c r="E64" s="16">
        <v>2515</v>
      </c>
      <c r="F64" s="17">
        <f t="shared" si="0"/>
        <v>235</v>
      </c>
      <c r="G64" s="18">
        <f t="shared" si="1"/>
        <v>8.545454545454545</v>
      </c>
      <c r="H64" s="19">
        <v>800</v>
      </c>
      <c r="I64" s="13">
        <v>616</v>
      </c>
      <c r="J64" s="13">
        <f t="shared" si="21"/>
        <v>184</v>
      </c>
      <c r="K64" s="18">
        <f t="shared" si="2"/>
        <v>23</v>
      </c>
      <c r="L64" s="19">
        <v>0</v>
      </c>
      <c r="M64" s="13">
        <v>0</v>
      </c>
      <c r="N64" s="13">
        <f t="shared" si="20"/>
        <v>0</v>
      </c>
      <c r="O64" s="18" t="e">
        <f t="shared" si="3"/>
        <v>#DIV/0!</v>
      </c>
      <c r="P64" s="19">
        <v>0</v>
      </c>
      <c r="Q64" s="13">
        <v>0</v>
      </c>
      <c r="R64" s="13">
        <f t="shared" si="4"/>
        <v>0</v>
      </c>
      <c r="S64" s="18" t="e">
        <f t="shared" si="5"/>
        <v>#DIV/0!</v>
      </c>
      <c r="T64" s="15">
        <v>50</v>
      </c>
      <c r="U64" s="13">
        <v>0</v>
      </c>
      <c r="V64" s="13">
        <f t="shared" si="6"/>
        <v>50</v>
      </c>
      <c r="W64" s="18">
        <f t="shared" si="7"/>
        <v>100</v>
      </c>
      <c r="X64" s="15">
        <v>550</v>
      </c>
      <c r="Y64" s="13">
        <v>406</v>
      </c>
      <c r="Z64" s="13">
        <f t="shared" si="8"/>
        <v>144</v>
      </c>
      <c r="AA64" s="18">
        <f t="shared" si="9"/>
        <v>26.181818181818183</v>
      </c>
      <c r="AB64" s="15">
        <v>0</v>
      </c>
      <c r="AC64" s="13">
        <v>0</v>
      </c>
      <c r="AD64" s="13">
        <f t="shared" si="10"/>
        <v>0</v>
      </c>
      <c r="AE64" s="18" t="e">
        <f t="shared" si="11"/>
        <v>#DIV/0!</v>
      </c>
      <c r="AF64" s="15">
        <v>0</v>
      </c>
      <c r="AG64" s="13">
        <v>0</v>
      </c>
      <c r="AH64" s="13">
        <f t="shared" si="12"/>
        <v>0</v>
      </c>
      <c r="AI64" s="18" t="e">
        <f t="shared" si="13"/>
        <v>#DIV/0!</v>
      </c>
      <c r="AJ64" s="15">
        <v>0</v>
      </c>
      <c r="AK64" s="13">
        <v>0</v>
      </c>
      <c r="AL64" s="13">
        <f t="shared" si="14"/>
        <v>0</v>
      </c>
      <c r="AM64" s="18" t="e">
        <f t="shared" si="15"/>
        <v>#DIV/0!</v>
      </c>
      <c r="AN64" s="15">
        <v>0</v>
      </c>
      <c r="AO64" s="13">
        <f t="shared" si="22"/>
        <v>0</v>
      </c>
      <c r="AP64" s="13">
        <f t="shared" si="16"/>
        <v>0</v>
      </c>
      <c r="AQ64" s="18" t="e">
        <f t="shared" si="17"/>
        <v>#DIV/0!</v>
      </c>
      <c r="AR64" s="15">
        <v>0</v>
      </c>
      <c r="AS64" s="13">
        <v>0</v>
      </c>
      <c r="AT64" s="17">
        <f t="shared" si="18"/>
        <v>0</v>
      </c>
      <c r="AU64" s="18" t="e">
        <f t="shared" si="19"/>
        <v>#DIV/0!</v>
      </c>
      <c r="AV64" s="15">
        <v>25</v>
      </c>
      <c r="AW64" s="13"/>
      <c r="AX64" s="13"/>
    </row>
    <row r="65" spans="1:50">
      <c r="A65" s="13">
        <v>62</v>
      </c>
      <c r="B65" s="13">
        <v>201269</v>
      </c>
      <c r="C65" s="14" t="s">
        <v>81</v>
      </c>
      <c r="D65" s="15">
        <v>3000</v>
      </c>
      <c r="E65" s="16">
        <v>3024</v>
      </c>
      <c r="F65" s="17">
        <f t="shared" si="0"/>
        <v>-24</v>
      </c>
      <c r="G65" s="18">
        <f t="shared" si="1"/>
        <v>-0.8</v>
      </c>
      <c r="H65" s="19">
        <v>1600</v>
      </c>
      <c r="I65" s="13">
        <v>1247</v>
      </c>
      <c r="J65" s="13">
        <f t="shared" si="21"/>
        <v>353</v>
      </c>
      <c r="K65" s="18">
        <f t="shared" si="2"/>
        <v>22.0625</v>
      </c>
      <c r="L65" s="19">
        <v>298</v>
      </c>
      <c r="M65" s="13">
        <v>270</v>
      </c>
      <c r="N65" s="13">
        <f t="shared" si="20"/>
        <v>28</v>
      </c>
      <c r="O65" s="18">
        <f t="shared" si="3"/>
        <v>9.3959731543624159</v>
      </c>
      <c r="P65" s="19">
        <v>0</v>
      </c>
      <c r="Q65" s="13">
        <v>0</v>
      </c>
      <c r="R65" s="13">
        <f t="shared" si="4"/>
        <v>0</v>
      </c>
      <c r="S65" s="18" t="e">
        <f t="shared" si="5"/>
        <v>#DIV/0!</v>
      </c>
      <c r="T65" s="15">
        <v>75</v>
      </c>
      <c r="U65" s="13">
        <v>16</v>
      </c>
      <c r="V65" s="13">
        <f t="shared" si="6"/>
        <v>59</v>
      </c>
      <c r="W65" s="18">
        <f t="shared" si="7"/>
        <v>78.666666666666657</v>
      </c>
      <c r="X65" s="15">
        <v>175</v>
      </c>
      <c r="Y65" s="13">
        <v>0</v>
      </c>
      <c r="Z65" s="13">
        <f t="shared" si="8"/>
        <v>175</v>
      </c>
      <c r="AA65" s="18">
        <f t="shared" si="9"/>
        <v>100</v>
      </c>
      <c r="AB65" s="15">
        <v>0</v>
      </c>
      <c r="AC65" s="13">
        <v>0</v>
      </c>
      <c r="AD65" s="13">
        <f t="shared" si="10"/>
        <v>0</v>
      </c>
      <c r="AE65" s="18" t="e">
        <f t="shared" si="11"/>
        <v>#DIV/0!</v>
      </c>
      <c r="AF65" s="15">
        <v>0</v>
      </c>
      <c r="AG65" s="13">
        <v>0</v>
      </c>
      <c r="AH65" s="13">
        <f t="shared" si="12"/>
        <v>0</v>
      </c>
      <c r="AI65" s="18" t="e">
        <f t="shared" si="13"/>
        <v>#DIV/0!</v>
      </c>
      <c r="AJ65" s="15">
        <v>0</v>
      </c>
      <c r="AK65" s="13">
        <v>0</v>
      </c>
      <c r="AL65" s="13">
        <f t="shared" si="14"/>
        <v>0</v>
      </c>
      <c r="AM65" s="18" t="e">
        <f t="shared" si="15"/>
        <v>#DIV/0!</v>
      </c>
      <c r="AN65" s="15">
        <v>0</v>
      </c>
      <c r="AO65" s="13">
        <f t="shared" si="22"/>
        <v>0</v>
      </c>
      <c r="AP65" s="13">
        <f t="shared" si="16"/>
        <v>0</v>
      </c>
      <c r="AQ65" s="18" t="e">
        <f t="shared" si="17"/>
        <v>#DIV/0!</v>
      </c>
      <c r="AR65" s="15">
        <v>0</v>
      </c>
      <c r="AS65" s="13">
        <v>0</v>
      </c>
      <c r="AT65" s="17">
        <f t="shared" si="18"/>
        <v>0</v>
      </c>
      <c r="AU65" s="18" t="e">
        <f t="shared" si="19"/>
        <v>#DIV/0!</v>
      </c>
      <c r="AV65" s="15">
        <v>35</v>
      </c>
      <c r="AW65" s="13"/>
      <c r="AX65" s="13"/>
    </row>
    <row r="66" spans="1:50">
      <c r="A66" s="13">
        <v>63</v>
      </c>
      <c r="B66" s="13">
        <v>256651</v>
      </c>
      <c r="C66" s="14" t="s">
        <v>82</v>
      </c>
      <c r="D66" s="15">
        <v>1500</v>
      </c>
      <c r="E66" s="16">
        <v>1244</v>
      </c>
      <c r="F66" s="17">
        <f t="shared" si="0"/>
        <v>256</v>
      </c>
      <c r="G66" s="18">
        <f t="shared" si="1"/>
        <v>17.066666666666666</v>
      </c>
      <c r="H66" s="19">
        <v>1400</v>
      </c>
      <c r="I66" s="13">
        <v>1020</v>
      </c>
      <c r="J66" s="13">
        <f t="shared" si="21"/>
        <v>380</v>
      </c>
      <c r="K66" s="18">
        <f t="shared" si="2"/>
        <v>27.142857142857142</v>
      </c>
      <c r="L66" s="19">
        <v>0</v>
      </c>
      <c r="M66" s="13">
        <v>0</v>
      </c>
      <c r="N66" s="13">
        <f t="shared" si="20"/>
        <v>0</v>
      </c>
      <c r="O66" s="18" t="e">
        <f t="shared" si="3"/>
        <v>#DIV/0!</v>
      </c>
      <c r="P66" s="19">
        <v>0</v>
      </c>
      <c r="Q66" s="13">
        <v>0</v>
      </c>
      <c r="R66" s="13">
        <f t="shared" si="4"/>
        <v>0</v>
      </c>
      <c r="S66" s="18" t="e">
        <f t="shared" si="5"/>
        <v>#DIV/0!</v>
      </c>
      <c r="T66" s="15">
        <v>25</v>
      </c>
      <c r="U66" s="13">
        <v>0</v>
      </c>
      <c r="V66" s="13">
        <f t="shared" si="6"/>
        <v>25</v>
      </c>
      <c r="W66" s="18">
        <f t="shared" si="7"/>
        <v>100</v>
      </c>
      <c r="X66" s="15">
        <v>140</v>
      </c>
      <c r="Y66" s="13">
        <v>0</v>
      </c>
      <c r="Z66" s="13">
        <f t="shared" si="8"/>
        <v>140</v>
      </c>
      <c r="AA66" s="18">
        <f t="shared" si="9"/>
        <v>100</v>
      </c>
      <c r="AB66" s="15">
        <v>0</v>
      </c>
      <c r="AC66" s="13">
        <v>0</v>
      </c>
      <c r="AD66" s="13">
        <f t="shared" si="10"/>
        <v>0</v>
      </c>
      <c r="AE66" s="18" t="e">
        <f t="shared" si="11"/>
        <v>#DIV/0!</v>
      </c>
      <c r="AF66" s="15">
        <v>0</v>
      </c>
      <c r="AG66" s="13">
        <v>0</v>
      </c>
      <c r="AH66" s="13">
        <f t="shared" si="12"/>
        <v>0</v>
      </c>
      <c r="AI66" s="18" t="e">
        <f t="shared" si="13"/>
        <v>#DIV/0!</v>
      </c>
      <c r="AJ66" s="15">
        <v>0</v>
      </c>
      <c r="AK66" s="13">
        <v>0</v>
      </c>
      <c r="AL66" s="13">
        <f t="shared" si="14"/>
        <v>0</v>
      </c>
      <c r="AM66" s="18" t="e">
        <f t="shared" si="15"/>
        <v>#DIV/0!</v>
      </c>
      <c r="AN66" s="15">
        <v>0</v>
      </c>
      <c r="AO66" s="13">
        <f t="shared" si="22"/>
        <v>0</v>
      </c>
      <c r="AP66" s="13">
        <f t="shared" si="16"/>
        <v>0</v>
      </c>
      <c r="AQ66" s="18" t="e">
        <f t="shared" si="17"/>
        <v>#DIV/0!</v>
      </c>
      <c r="AR66" s="15">
        <v>0</v>
      </c>
      <c r="AS66" s="13">
        <v>0</v>
      </c>
      <c r="AT66" s="17">
        <f t="shared" si="18"/>
        <v>0</v>
      </c>
      <c r="AU66" s="18" t="e">
        <f t="shared" si="19"/>
        <v>#DIV/0!</v>
      </c>
      <c r="AV66" s="15">
        <v>25</v>
      </c>
      <c r="AW66" s="13"/>
      <c r="AX66" s="13"/>
    </row>
    <row r="67" spans="1:50">
      <c r="A67" s="13">
        <v>64</v>
      </c>
      <c r="B67" s="13">
        <v>256601</v>
      </c>
      <c r="C67" s="14" t="s">
        <v>83</v>
      </c>
      <c r="D67" s="15">
        <v>1400</v>
      </c>
      <c r="E67" s="16">
        <v>2236</v>
      </c>
      <c r="F67" s="17">
        <f t="shared" si="0"/>
        <v>-836</v>
      </c>
      <c r="G67" s="18">
        <f t="shared" si="1"/>
        <v>-59.714285714285722</v>
      </c>
      <c r="H67" s="19">
        <v>850</v>
      </c>
      <c r="I67" s="13">
        <v>601</v>
      </c>
      <c r="J67" s="13">
        <f t="shared" si="21"/>
        <v>249</v>
      </c>
      <c r="K67" s="18">
        <f t="shared" si="2"/>
        <v>29.294117647058826</v>
      </c>
      <c r="L67" s="19">
        <v>0</v>
      </c>
      <c r="M67" s="13">
        <v>0</v>
      </c>
      <c r="N67" s="13">
        <f t="shared" si="20"/>
        <v>0</v>
      </c>
      <c r="O67" s="18" t="e">
        <f t="shared" si="3"/>
        <v>#DIV/0!</v>
      </c>
      <c r="P67" s="19">
        <v>0</v>
      </c>
      <c r="Q67" s="13">
        <v>0</v>
      </c>
      <c r="R67" s="13">
        <f t="shared" si="4"/>
        <v>0</v>
      </c>
      <c r="S67" s="18" t="e">
        <f t="shared" si="5"/>
        <v>#DIV/0!</v>
      </c>
      <c r="T67" s="15">
        <v>140</v>
      </c>
      <c r="U67" s="13">
        <v>71</v>
      </c>
      <c r="V67" s="13">
        <f t="shared" si="6"/>
        <v>69</v>
      </c>
      <c r="W67" s="18">
        <f t="shared" si="7"/>
        <v>49.285714285714292</v>
      </c>
      <c r="X67" s="15">
        <v>140</v>
      </c>
      <c r="Y67" s="13">
        <v>0</v>
      </c>
      <c r="Z67" s="13">
        <f t="shared" si="8"/>
        <v>140</v>
      </c>
      <c r="AA67" s="18">
        <f t="shared" si="9"/>
        <v>100</v>
      </c>
      <c r="AB67" s="15">
        <v>0</v>
      </c>
      <c r="AC67" s="13">
        <v>0</v>
      </c>
      <c r="AD67" s="13">
        <f t="shared" si="10"/>
        <v>0</v>
      </c>
      <c r="AE67" s="18" t="e">
        <f t="shared" si="11"/>
        <v>#DIV/0!</v>
      </c>
      <c r="AF67" s="15">
        <v>0</v>
      </c>
      <c r="AG67" s="13">
        <v>0</v>
      </c>
      <c r="AH67" s="13">
        <f t="shared" si="12"/>
        <v>0</v>
      </c>
      <c r="AI67" s="18" t="e">
        <f t="shared" si="13"/>
        <v>#DIV/0!</v>
      </c>
      <c r="AJ67" s="15">
        <v>0</v>
      </c>
      <c r="AK67" s="13">
        <v>0</v>
      </c>
      <c r="AL67" s="13">
        <f t="shared" si="14"/>
        <v>0</v>
      </c>
      <c r="AM67" s="18" t="e">
        <f t="shared" si="15"/>
        <v>#DIV/0!</v>
      </c>
      <c r="AN67" s="15">
        <v>0</v>
      </c>
      <c r="AO67" s="13">
        <f t="shared" si="22"/>
        <v>0</v>
      </c>
      <c r="AP67" s="13">
        <f t="shared" si="16"/>
        <v>0</v>
      </c>
      <c r="AQ67" s="18" t="e">
        <f t="shared" si="17"/>
        <v>#DIV/0!</v>
      </c>
      <c r="AR67" s="15">
        <v>0</v>
      </c>
      <c r="AS67" s="13">
        <v>0</v>
      </c>
      <c r="AT67" s="17">
        <f t="shared" si="18"/>
        <v>0</v>
      </c>
      <c r="AU67" s="18" t="e">
        <f t="shared" si="19"/>
        <v>#DIV/0!</v>
      </c>
      <c r="AV67" s="15">
        <v>25</v>
      </c>
      <c r="AW67" s="13"/>
      <c r="AX67" s="13"/>
    </row>
    <row r="68" spans="1:50">
      <c r="A68" s="13">
        <v>65</v>
      </c>
      <c r="B68" s="13">
        <v>256656</v>
      </c>
      <c r="C68" s="14" t="s">
        <v>84</v>
      </c>
      <c r="D68" s="15">
        <v>2700</v>
      </c>
      <c r="E68" s="16">
        <v>2243</v>
      </c>
      <c r="F68" s="17">
        <f t="shared" si="0"/>
        <v>457</v>
      </c>
      <c r="G68" s="18">
        <f t="shared" si="1"/>
        <v>16.925925925925924</v>
      </c>
      <c r="H68" s="19">
        <v>700</v>
      </c>
      <c r="I68" s="13">
        <v>483</v>
      </c>
      <c r="J68" s="13">
        <f t="shared" si="21"/>
        <v>217</v>
      </c>
      <c r="K68" s="18">
        <f t="shared" si="2"/>
        <v>31</v>
      </c>
      <c r="L68" s="19">
        <v>10</v>
      </c>
      <c r="M68" s="13">
        <v>0</v>
      </c>
      <c r="N68" s="13">
        <f t="shared" si="20"/>
        <v>10</v>
      </c>
      <c r="O68" s="18">
        <f t="shared" si="3"/>
        <v>100</v>
      </c>
      <c r="P68" s="19">
        <v>0</v>
      </c>
      <c r="Q68" s="13">
        <v>0</v>
      </c>
      <c r="R68" s="13">
        <f t="shared" si="4"/>
        <v>0</v>
      </c>
      <c r="S68" s="18" t="e">
        <f t="shared" si="5"/>
        <v>#DIV/0!</v>
      </c>
      <c r="T68" s="15">
        <v>50</v>
      </c>
      <c r="U68" s="13">
        <v>73</v>
      </c>
      <c r="V68" s="13">
        <f t="shared" si="6"/>
        <v>-23</v>
      </c>
      <c r="W68" s="18">
        <f t="shared" si="7"/>
        <v>-46</v>
      </c>
      <c r="X68" s="15">
        <v>100</v>
      </c>
      <c r="Y68" s="13">
        <v>0</v>
      </c>
      <c r="Z68" s="13">
        <f t="shared" si="8"/>
        <v>100</v>
      </c>
      <c r="AA68" s="18">
        <f t="shared" si="9"/>
        <v>100</v>
      </c>
      <c r="AB68" s="15">
        <v>0</v>
      </c>
      <c r="AC68" s="13">
        <v>0</v>
      </c>
      <c r="AD68" s="13">
        <f t="shared" si="10"/>
        <v>0</v>
      </c>
      <c r="AE68" s="18" t="e">
        <f t="shared" si="11"/>
        <v>#DIV/0!</v>
      </c>
      <c r="AF68" s="15">
        <v>0</v>
      </c>
      <c r="AG68" s="13">
        <v>0</v>
      </c>
      <c r="AH68" s="13">
        <f t="shared" si="12"/>
        <v>0</v>
      </c>
      <c r="AI68" s="18" t="e">
        <f t="shared" si="13"/>
        <v>#DIV/0!</v>
      </c>
      <c r="AJ68" s="15">
        <v>0</v>
      </c>
      <c r="AK68" s="13">
        <v>0</v>
      </c>
      <c r="AL68" s="13">
        <f t="shared" si="14"/>
        <v>0</v>
      </c>
      <c r="AM68" s="18" t="e">
        <f t="shared" si="15"/>
        <v>#DIV/0!</v>
      </c>
      <c r="AN68" s="15">
        <v>0</v>
      </c>
      <c r="AO68" s="13">
        <f t="shared" si="22"/>
        <v>0</v>
      </c>
      <c r="AP68" s="13">
        <f t="shared" si="16"/>
        <v>0</v>
      </c>
      <c r="AQ68" s="18" t="e">
        <f t="shared" si="17"/>
        <v>#DIV/0!</v>
      </c>
      <c r="AR68" s="15">
        <v>0</v>
      </c>
      <c r="AS68" s="13">
        <v>0</v>
      </c>
      <c r="AT68" s="17">
        <f t="shared" si="18"/>
        <v>0</v>
      </c>
      <c r="AU68" s="18" t="e">
        <f t="shared" si="19"/>
        <v>#DIV/0!</v>
      </c>
      <c r="AV68" s="15">
        <v>25</v>
      </c>
      <c r="AW68" s="13"/>
      <c r="AX68" s="13"/>
    </row>
    <row r="69" spans="1:50">
      <c r="A69" s="13">
        <v>66</v>
      </c>
      <c r="B69" s="13">
        <v>201270</v>
      </c>
      <c r="C69" s="14" t="s">
        <v>85</v>
      </c>
      <c r="D69" s="15">
        <v>2000</v>
      </c>
      <c r="E69" s="16">
        <v>2192</v>
      </c>
      <c r="F69" s="17">
        <f t="shared" ref="F69:F85" si="23">D69-E69</f>
        <v>-192</v>
      </c>
      <c r="G69" s="18">
        <f t="shared" ref="G69:G85" si="24">F69/D69*100</f>
        <v>-9.6</v>
      </c>
      <c r="H69" s="19">
        <v>800</v>
      </c>
      <c r="I69" s="13">
        <v>636</v>
      </c>
      <c r="J69" s="13">
        <f t="shared" si="21"/>
        <v>164</v>
      </c>
      <c r="K69" s="18">
        <f t="shared" ref="K69:K85" si="25">J69/H69*100</f>
        <v>20.5</v>
      </c>
      <c r="L69" s="19">
        <v>0</v>
      </c>
      <c r="M69" s="13">
        <v>0</v>
      </c>
      <c r="N69" s="13">
        <f t="shared" si="20"/>
        <v>0</v>
      </c>
      <c r="O69" s="18" t="e">
        <f t="shared" ref="O69:O85" si="26">N69/L69*100</f>
        <v>#DIV/0!</v>
      </c>
      <c r="P69" s="19">
        <v>2</v>
      </c>
      <c r="Q69" s="13">
        <v>0</v>
      </c>
      <c r="R69" s="13">
        <f t="shared" ref="R69:R85" si="27">P69-Q69</f>
        <v>2</v>
      </c>
      <c r="S69" s="18">
        <f t="shared" ref="S69:S85" si="28">R69/P69*100</f>
        <v>100</v>
      </c>
      <c r="T69" s="15">
        <v>50</v>
      </c>
      <c r="U69" s="13">
        <v>10</v>
      </c>
      <c r="V69" s="13">
        <f t="shared" ref="V69:V85" si="29">T69-U69</f>
        <v>40</v>
      </c>
      <c r="W69" s="18">
        <f t="shared" ref="W69:W85" si="30">V69/T69*100</f>
        <v>80</v>
      </c>
      <c r="X69" s="15">
        <v>525</v>
      </c>
      <c r="Y69" s="13">
        <v>379</v>
      </c>
      <c r="Z69" s="13">
        <f t="shared" ref="Z69:Z85" si="31">X69-Y69</f>
        <v>146</v>
      </c>
      <c r="AA69" s="18">
        <f t="shared" ref="AA69:AA85" si="32">Z69/X69*100</f>
        <v>27.80952380952381</v>
      </c>
      <c r="AB69" s="15">
        <v>0</v>
      </c>
      <c r="AC69" s="13">
        <v>0</v>
      </c>
      <c r="AD69" s="13">
        <f t="shared" ref="AD69:AD84" si="33">AB69-AC69</f>
        <v>0</v>
      </c>
      <c r="AE69" s="18" t="e">
        <f t="shared" ref="AE69:AE85" si="34">AD69/AB69*100</f>
        <v>#DIV/0!</v>
      </c>
      <c r="AF69" s="15">
        <v>0</v>
      </c>
      <c r="AG69" s="13">
        <v>0</v>
      </c>
      <c r="AH69" s="13">
        <f t="shared" ref="AH69:AH84" si="35">AF69-AG69</f>
        <v>0</v>
      </c>
      <c r="AI69" s="18" t="e">
        <f t="shared" ref="AI69:AI85" si="36">AH69/AF69*100</f>
        <v>#DIV/0!</v>
      </c>
      <c r="AJ69" s="15">
        <v>0</v>
      </c>
      <c r="AK69" s="13">
        <v>0</v>
      </c>
      <c r="AL69" s="13">
        <f t="shared" ref="AL69:AL84" si="37">AJ69-AK69</f>
        <v>0</v>
      </c>
      <c r="AM69" s="18" t="e">
        <f t="shared" ref="AM69:AM85" si="38">AL69/AJ69*100</f>
        <v>#DIV/0!</v>
      </c>
      <c r="AN69" s="15">
        <v>0</v>
      </c>
      <c r="AO69" s="13">
        <f t="shared" si="22"/>
        <v>0</v>
      </c>
      <c r="AP69" s="13">
        <f t="shared" ref="AP69:AP85" si="39">AN69-AO69</f>
        <v>0</v>
      </c>
      <c r="AQ69" s="18" t="e">
        <f t="shared" ref="AQ69:AQ85" si="40">AP69/AN69*100</f>
        <v>#DIV/0!</v>
      </c>
      <c r="AR69" s="15">
        <v>0</v>
      </c>
      <c r="AS69" s="13">
        <v>0</v>
      </c>
      <c r="AT69" s="17">
        <f t="shared" ref="AT69:AT84" si="41">AR69-AS69</f>
        <v>0</v>
      </c>
      <c r="AU69" s="18" t="e">
        <f t="shared" ref="AU69:AU85" si="42">AT69/AR69*100</f>
        <v>#DIV/0!</v>
      </c>
      <c r="AV69" s="15">
        <v>25</v>
      </c>
      <c r="AW69" s="13"/>
      <c r="AX69" s="13"/>
    </row>
    <row r="70" spans="1:50">
      <c r="A70" s="13">
        <v>67</v>
      </c>
      <c r="B70" s="13">
        <v>205958</v>
      </c>
      <c r="C70" s="14" t="s">
        <v>86</v>
      </c>
      <c r="D70" s="15">
        <v>2500</v>
      </c>
      <c r="E70" s="16">
        <v>2971</v>
      </c>
      <c r="F70" s="17">
        <f t="shared" si="23"/>
        <v>-471</v>
      </c>
      <c r="G70" s="18">
        <f t="shared" si="24"/>
        <v>-18.84</v>
      </c>
      <c r="H70" s="19">
        <v>1650</v>
      </c>
      <c r="I70" s="13">
        <v>1166</v>
      </c>
      <c r="J70" s="13">
        <f t="shared" si="21"/>
        <v>484</v>
      </c>
      <c r="K70" s="18">
        <f t="shared" si="25"/>
        <v>29.333333333333332</v>
      </c>
      <c r="L70" s="19">
        <v>0</v>
      </c>
      <c r="M70" s="13">
        <v>0</v>
      </c>
      <c r="N70" s="13">
        <f t="shared" ref="N70:N85" si="43">L70-M70</f>
        <v>0</v>
      </c>
      <c r="O70" s="18" t="e">
        <f t="shared" si="26"/>
        <v>#DIV/0!</v>
      </c>
      <c r="P70" s="19">
        <v>0</v>
      </c>
      <c r="Q70" s="13">
        <v>0</v>
      </c>
      <c r="R70" s="13">
        <f t="shared" si="27"/>
        <v>0</v>
      </c>
      <c r="S70" s="18" t="e">
        <f t="shared" si="28"/>
        <v>#DIV/0!</v>
      </c>
      <c r="T70" s="15">
        <v>30</v>
      </c>
      <c r="U70" s="13">
        <v>9</v>
      </c>
      <c r="V70" s="13">
        <f t="shared" si="29"/>
        <v>21</v>
      </c>
      <c r="W70" s="18">
        <f t="shared" si="30"/>
        <v>70</v>
      </c>
      <c r="X70" s="15">
        <v>650</v>
      </c>
      <c r="Y70" s="13">
        <v>556</v>
      </c>
      <c r="Z70" s="13">
        <f t="shared" si="31"/>
        <v>94</v>
      </c>
      <c r="AA70" s="18">
        <f t="shared" si="32"/>
        <v>14.461538461538462</v>
      </c>
      <c r="AB70" s="15">
        <v>0</v>
      </c>
      <c r="AC70" s="13">
        <v>0</v>
      </c>
      <c r="AD70" s="13">
        <f t="shared" si="33"/>
        <v>0</v>
      </c>
      <c r="AE70" s="18" t="e">
        <f t="shared" si="34"/>
        <v>#DIV/0!</v>
      </c>
      <c r="AF70" s="15">
        <v>0</v>
      </c>
      <c r="AG70" s="13">
        <v>0</v>
      </c>
      <c r="AH70" s="13">
        <f t="shared" si="35"/>
        <v>0</v>
      </c>
      <c r="AI70" s="18" t="e">
        <f t="shared" si="36"/>
        <v>#DIV/0!</v>
      </c>
      <c r="AJ70" s="15">
        <v>0</v>
      </c>
      <c r="AK70" s="13">
        <v>0</v>
      </c>
      <c r="AL70" s="13">
        <f t="shared" si="37"/>
        <v>0</v>
      </c>
      <c r="AM70" s="18" t="e">
        <f t="shared" si="38"/>
        <v>#DIV/0!</v>
      </c>
      <c r="AN70" s="15">
        <v>0</v>
      </c>
      <c r="AO70" s="13">
        <f t="shared" si="22"/>
        <v>0</v>
      </c>
      <c r="AP70" s="13">
        <f t="shared" si="39"/>
        <v>0</v>
      </c>
      <c r="AQ70" s="18" t="e">
        <f t="shared" si="40"/>
        <v>#DIV/0!</v>
      </c>
      <c r="AR70" s="15">
        <v>0</v>
      </c>
      <c r="AS70" s="13">
        <v>0</v>
      </c>
      <c r="AT70" s="17">
        <f t="shared" si="41"/>
        <v>0</v>
      </c>
      <c r="AU70" s="18" t="e">
        <f t="shared" si="42"/>
        <v>#DIV/0!</v>
      </c>
      <c r="AV70" s="15">
        <v>30</v>
      </c>
      <c r="AW70" s="13"/>
      <c r="AX70" s="13"/>
    </row>
    <row r="71" spans="1:50">
      <c r="A71" s="13">
        <v>68</v>
      </c>
      <c r="B71" s="13">
        <v>301321</v>
      </c>
      <c r="C71" s="14" t="s">
        <v>87</v>
      </c>
      <c r="D71" s="15">
        <v>5000</v>
      </c>
      <c r="E71" s="16">
        <v>4356</v>
      </c>
      <c r="F71" s="17">
        <f t="shared" si="23"/>
        <v>644</v>
      </c>
      <c r="G71" s="18">
        <f t="shared" si="24"/>
        <v>12.879999999999999</v>
      </c>
      <c r="H71" s="19">
        <v>2350</v>
      </c>
      <c r="I71" s="13">
        <v>1912</v>
      </c>
      <c r="J71" s="13">
        <f t="shared" ref="J71:J85" si="44">H71-I71</f>
        <v>438</v>
      </c>
      <c r="K71" s="18">
        <f t="shared" si="25"/>
        <v>18.638297872340427</v>
      </c>
      <c r="L71" s="19">
        <v>0</v>
      </c>
      <c r="M71" s="13">
        <v>0</v>
      </c>
      <c r="N71" s="13">
        <f t="shared" si="43"/>
        <v>0</v>
      </c>
      <c r="O71" s="18" t="e">
        <f t="shared" si="26"/>
        <v>#DIV/0!</v>
      </c>
      <c r="P71" s="19">
        <v>32</v>
      </c>
      <c r="Q71" s="13">
        <v>29</v>
      </c>
      <c r="R71" s="13">
        <f t="shared" si="27"/>
        <v>3</v>
      </c>
      <c r="S71" s="18">
        <f t="shared" si="28"/>
        <v>9.375</v>
      </c>
      <c r="T71" s="15">
        <v>50</v>
      </c>
      <c r="U71" s="13">
        <v>86</v>
      </c>
      <c r="V71" s="13">
        <f t="shared" si="29"/>
        <v>-36</v>
      </c>
      <c r="W71" s="18">
        <f t="shared" si="30"/>
        <v>-72</v>
      </c>
      <c r="X71" s="15">
        <v>650</v>
      </c>
      <c r="Y71" s="13">
        <v>461</v>
      </c>
      <c r="Z71" s="13">
        <f t="shared" si="31"/>
        <v>189</v>
      </c>
      <c r="AA71" s="18">
        <f t="shared" si="32"/>
        <v>29.076923076923077</v>
      </c>
      <c r="AB71" s="15">
        <v>0</v>
      </c>
      <c r="AC71" s="13">
        <v>0</v>
      </c>
      <c r="AD71" s="13">
        <f t="shared" si="33"/>
        <v>0</v>
      </c>
      <c r="AE71" s="18" t="e">
        <f t="shared" si="34"/>
        <v>#DIV/0!</v>
      </c>
      <c r="AF71" s="15">
        <v>0</v>
      </c>
      <c r="AG71" s="13">
        <v>0</v>
      </c>
      <c r="AH71" s="13">
        <f t="shared" si="35"/>
        <v>0</v>
      </c>
      <c r="AI71" s="18" t="e">
        <f t="shared" si="36"/>
        <v>#DIV/0!</v>
      </c>
      <c r="AJ71" s="15">
        <v>0</v>
      </c>
      <c r="AK71" s="13">
        <v>0</v>
      </c>
      <c r="AL71" s="13">
        <f t="shared" si="37"/>
        <v>0</v>
      </c>
      <c r="AM71" s="18" t="e">
        <f t="shared" si="38"/>
        <v>#DIV/0!</v>
      </c>
      <c r="AN71" s="15">
        <v>0</v>
      </c>
      <c r="AO71" s="13">
        <f t="shared" si="22"/>
        <v>0</v>
      </c>
      <c r="AP71" s="13">
        <f t="shared" si="39"/>
        <v>0</v>
      </c>
      <c r="AQ71" s="18" t="e">
        <f t="shared" si="40"/>
        <v>#DIV/0!</v>
      </c>
      <c r="AR71" s="15">
        <v>0</v>
      </c>
      <c r="AS71" s="13">
        <v>0</v>
      </c>
      <c r="AT71" s="17">
        <f t="shared" si="41"/>
        <v>0</v>
      </c>
      <c r="AU71" s="18" t="e">
        <f t="shared" si="42"/>
        <v>#DIV/0!</v>
      </c>
      <c r="AV71" s="15">
        <v>25</v>
      </c>
      <c r="AW71" s="13"/>
      <c r="AX71" s="13"/>
    </row>
    <row r="72" spans="1:50">
      <c r="A72" s="13">
        <v>69</v>
      </c>
      <c r="B72" s="13">
        <v>301329</v>
      </c>
      <c r="C72" s="14" t="s">
        <v>88</v>
      </c>
      <c r="D72" s="15">
        <v>2000</v>
      </c>
      <c r="E72" s="16">
        <v>2319</v>
      </c>
      <c r="F72" s="17">
        <f t="shared" si="23"/>
        <v>-319</v>
      </c>
      <c r="G72" s="18">
        <f t="shared" si="24"/>
        <v>-15.950000000000001</v>
      </c>
      <c r="H72" s="19">
        <v>1200</v>
      </c>
      <c r="I72" s="13">
        <v>1061</v>
      </c>
      <c r="J72" s="13">
        <f t="shared" si="44"/>
        <v>139</v>
      </c>
      <c r="K72" s="18">
        <f t="shared" si="25"/>
        <v>11.583333333333332</v>
      </c>
      <c r="L72" s="19">
        <v>0</v>
      </c>
      <c r="M72" s="13">
        <v>0</v>
      </c>
      <c r="N72" s="13">
        <f t="shared" si="43"/>
        <v>0</v>
      </c>
      <c r="O72" s="18" t="e">
        <f t="shared" si="26"/>
        <v>#DIV/0!</v>
      </c>
      <c r="P72" s="19">
        <v>0</v>
      </c>
      <c r="Q72" s="13">
        <v>0</v>
      </c>
      <c r="R72" s="13">
        <f t="shared" si="27"/>
        <v>0</v>
      </c>
      <c r="S72" s="18" t="e">
        <f t="shared" si="28"/>
        <v>#DIV/0!</v>
      </c>
      <c r="T72" s="15">
        <v>50</v>
      </c>
      <c r="U72" s="13">
        <v>20</v>
      </c>
      <c r="V72" s="13">
        <f t="shared" si="29"/>
        <v>30</v>
      </c>
      <c r="W72" s="18">
        <f t="shared" si="30"/>
        <v>60</v>
      </c>
      <c r="X72" s="15">
        <v>50</v>
      </c>
      <c r="Y72" s="13">
        <v>27</v>
      </c>
      <c r="Z72" s="13">
        <f t="shared" si="31"/>
        <v>23</v>
      </c>
      <c r="AA72" s="18">
        <f t="shared" si="32"/>
        <v>46</v>
      </c>
      <c r="AB72" s="15">
        <v>0</v>
      </c>
      <c r="AC72" s="13">
        <v>0</v>
      </c>
      <c r="AD72" s="13">
        <f t="shared" si="33"/>
        <v>0</v>
      </c>
      <c r="AE72" s="18" t="e">
        <f t="shared" si="34"/>
        <v>#DIV/0!</v>
      </c>
      <c r="AF72" s="15">
        <v>0</v>
      </c>
      <c r="AG72" s="13">
        <v>0</v>
      </c>
      <c r="AH72" s="13">
        <f t="shared" si="35"/>
        <v>0</v>
      </c>
      <c r="AI72" s="18" t="e">
        <f t="shared" si="36"/>
        <v>#DIV/0!</v>
      </c>
      <c r="AJ72" s="15">
        <v>0</v>
      </c>
      <c r="AK72" s="13">
        <v>0</v>
      </c>
      <c r="AL72" s="13">
        <f t="shared" si="37"/>
        <v>0</v>
      </c>
      <c r="AM72" s="18" t="e">
        <f t="shared" si="38"/>
        <v>#DIV/0!</v>
      </c>
      <c r="AN72" s="15">
        <v>0</v>
      </c>
      <c r="AO72" s="13">
        <f t="shared" si="22"/>
        <v>0</v>
      </c>
      <c r="AP72" s="13">
        <f t="shared" si="39"/>
        <v>0</v>
      </c>
      <c r="AQ72" s="18" t="e">
        <f t="shared" si="40"/>
        <v>#DIV/0!</v>
      </c>
      <c r="AR72" s="15">
        <v>0</v>
      </c>
      <c r="AS72" s="13">
        <v>0</v>
      </c>
      <c r="AT72" s="17">
        <f t="shared" si="41"/>
        <v>0</v>
      </c>
      <c r="AU72" s="18" t="e">
        <f t="shared" si="42"/>
        <v>#DIV/0!</v>
      </c>
      <c r="AV72" s="15">
        <v>25</v>
      </c>
      <c r="AW72" s="13"/>
      <c r="AX72" s="13"/>
    </row>
    <row r="73" spans="1:50">
      <c r="A73" s="13">
        <v>70</v>
      </c>
      <c r="B73" s="13">
        <v>301322</v>
      </c>
      <c r="C73" s="14" t="s">
        <v>89</v>
      </c>
      <c r="D73" s="15">
        <v>3000</v>
      </c>
      <c r="E73" s="16">
        <v>3801</v>
      </c>
      <c r="F73" s="17">
        <f t="shared" si="23"/>
        <v>-801</v>
      </c>
      <c r="G73" s="18">
        <f t="shared" si="24"/>
        <v>-26.700000000000003</v>
      </c>
      <c r="H73" s="19">
        <v>1250</v>
      </c>
      <c r="I73" s="13">
        <v>1080</v>
      </c>
      <c r="J73" s="13">
        <f t="shared" si="44"/>
        <v>170</v>
      </c>
      <c r="K73" s="18">
        <f t="shared" si="25"/>
        <v>13.600000000000001</v>
      </c>
      <c r="L73" s="19">
        <v>0</v>
      </c>
      <c r="M73" s="13">
        <v>0</v>
      </c>
      <c r="N73" s="13">
        <f t="shared" si="43"/>
        <v>0</v>
      </c>
      <c r="O73" s="18" t="e">
        <f t="shared" si="26"/>
        <v>#DIV/0!</v>
      </c>
      <c r="P73" s="19">
        <v>5</v>
      </c>
      <c r="Q73" s="13">
        <v>35</v>
      </c>
      <c r="R73" s="13">
        <f t="shared" si="27"/>
        <v>-30</v>
      </c>
      <c r="S73" s="18">
        <f t="shared" si="28"/>
        <v>-600</v>
      </c>
      <c r="T73" s="15">
        <v>50</v>
      </c>
      <c r="U73" s="13">
        <v>49</v>
      </c>
      <c r="V73" s="13">
        <f t="shared" si="29"/>
        <v>1</v>
      </c>
      <c r="W73" s="18">
        <f t="shared" si="30"/>
        <v>2</v>
      </c>
      <c r="X73" s="15">
        <v>250</v>
      </c>
      <c r="Y73" s="13">
        <v>132</v>
      </c>
      <c r="Z73" s="13">
        <f t="shared" si="31"/>
        <v>118</v>
      </c>
      <c r="AA73" s="18">
        <f t="shared" si="32"/>
        <v>47.199999999999996</v>
      </c>
      <c r="AB73" s="15">
        <v>0</v>
      </c>
      <c r="AC73" s="13">
        <v>0</v>
      </c>
      <c r="AD73" s="13">
        <f t="shared" si="33"/>
        <v>0</v>
      </c>
      <c r="AE73" s="18" t="e">
        <f t="shared" si="34"/>
        <v>#DIV/0!</v>
      </c>
      <c r="AF73" s="15">
        <v>0</v>
      </c>
      <c r="AG73" s="13">
        <v>0</v>
      </c>
      <c r="AH73" s="13">
        <f t="shared" si="35"/>
        <v>0</v>
      </c>
      <c r="AI73" s="18" t="e">
        <f t="shared" si="36"/>
        <v>#DIV/0!</v>
      </c>
      <c r="AJ73" s="15">
        <v>0</v>
      </c>
      <c r="AK73" s="13">
        <v>0</v>
      </c>
      <c r="AL73" s="13">
        <f t="shared" si="37"/>
        <v>0</v>
      </c>
      <c r="AM73" s="18" t="e">
        <f t="shared" si="38"/>
        <v>#DIV/0!</v>
      </c>
      <c r="AN73" s="15">
        <v>0</v>
      </c>
      <c r="AO73" s="13">
        <f t="shared" si="22"/>
        <v>0</v>
      </c>
      <c r="AP73" s="13">
        <f t="shared" si="39"/>
        <v>0</v>
      </c>
      <c r="AQ73" s="18" t="e">
        <f t="shared" si="40"/>
        <v>#DIV/0!</v>
      </c>
      <c r="AR73" s="15">
        <v>0</v>
      </c>
      <c r="AS73" s="13">
        <v>0</v>
      </c>
      <c r="AT73" s="17">
        <f t="shared" si="41"/>
        <v>0</v>
      </c>
      <c r="AU73" s="18" t="e">
        <f t="shared" si="42"/>
        <v>#DIV/0!</v>
      </c>
      <c r="AV73" s="15">
        <v>25</v>
      </c>
      <c r="AW73" s="13"/>
      <c r="AX73" s="13"/>
    </row>
    <row r="74" spans="1:50">
      <c r="A74" s="13">
        <v>71</v>
      </c>
      <c r="B74" s="13">
        <v>301325</v>
      </c>
      <c r="C74" s="14" t="s">
        <v>90</v>
      </c>
      <c r="D74" s="15">
        <v>2500</v>
      </c>
      <c r="E74" s="16">
        <v>2406</v>
      </c>
      <c r="F74" s="17">
        <f t="shared" si="23"/>
        <v>94</v>
      </c>
      <c r="G74" s="18">
        <f t="shared" si="24"/>
        <v>3.7600000000000002</v>
      </c>
      <c r="H74" s="19">
        <v>1110</v>
      </c>
      <c r="I74" s="13">
        <v>808</v>
      </c>
      <c r="J74" s="13">
        <f t="shared" si="44"/>
        <v>302</v>
      </c>
      <c r="K74" s="18">
        <f t="shared" si="25"/>
        <v>27.207207207207208</v>
      </c>
      <c r="L74" s="19">
        <v>85</v>
      </c>
      <c r="M74" s="13">
        <v>80</v>
      </c>
      <c r="N74" s="13">
        <f t="shared" si="43"/>
        <v>5</v>
      </c>
      <c r="O74" s="18">
        <f t="shared" si="26"/>
        <v>5.8823529411764701</v>
      </c>
      <c r="P74" s="19">
        <v>5</v>
      </c>
      <c r="Q74" s="13">
        <v>0</v>
      </c>
      <c r="R74" s="13">
        <f t="shared" si="27"/>
        <v>5</v>
      </c>
      <c r="S74" s="18">
        <f t="shared" si="28"/>
        <v>100</v>
      </c>
      <c r="T74" s="15">
        <v>120</v>
      </c>
      <c r="U74" s="13">
        <v>117</v>
      </c>
      <c r="V74" s="13">
        <f t="shared" si="29"/>
        <v>3</v>
      </c>
      <c r="W74" s="18">
        <f t="shared" si="30"/>
        <v>2.5</v>
      </c>
      <c r="X74" s="15">
        <v>817</v>
      </c>
      <c r="Y74" s="13">
        <v>811</v>
      </c>
      <c r="Z74" s="13">
        <f t="shared" si="31"/>
        <v>6</v>
      </c>
      <c r="AA74" s="18">
        <f t="shared" si="32"/>
        <v>0.73439412484700128</v>
      </c>
      <c r="AB74" s="15">
        <v>0</v>
      </c>
      <c r="AC74" s="13">
        <v>0</v>
      </c>
      <c r="AD74" s="13">
        <f t="shared" si="33"/>
        <v>0</v>
      </c>
      <c r="AE74" s="18" t="e">
        <f t="shared" si="34"/>
        <v>#DIV/0!</v>
      </c>
      <c r="AF74" s="15">
        <v>0</v>
      </c>
      <c r="AG74" s="13">
        <v>0</v>
      </c>
      <c r="AH74" s="13">
        <f t="shared" si="35"/>
        <v>0</v>
      </c>
      <c r="AI74" s="18" t="e">
        <f t="shared" si="36"/>
        <v>#DIV/0!</v>
      </c>
      <c r="AJ74" s="15">
        <v>0</v>
      </c>
      <c r="AK74" s="13">
        <v>0</v>
      </c>
      <c r="AL74" s="13">
        <f t="shared" si="37"/>
        <v>0</v>
      </c>
      <c r="AM74" s="18" t="e">
        <f t="shared" si="38"/>
        <v>#DIV/0!</v>
      </c>
      <c r="AN74" s="15">
        <v>0</v>
      </c>
      <c r="AO74" s="13">
        <f t="shared" si="22"/>
        <v>0</v>
      </c>
      <c r="AP74" s="13">
        <f t="shared" si="39"/>
        <v>0</v>
      </c>
      <c r="AQ74" s="18" t="e">
        <f t="shared" si="40"/>
        <v>#DIV/0!</v>
      </c>
      <c r="AR74" s="15">
        <v>0</v>
      </c>
      <c r="AS74" s="13">
        <v>0</v>
      </c>
      <c r="AT74" s="17">
        <f t="shared" si="41"/>
        <v>0</v>
      </c>
      <c r="AU74" s="18" t="e">
        <f t="shared" si="42"/>
        <v>#DIV/0!</v>
      </c>
      <c r="AV74" s="15">
        <v>25</v>
      </c>
      <c r="AW74" s="13"/>
      <c r="AX74" s="13"/>
    </row>
    <row r="75" spans="1:50">
      <c r="A75" s="13">
        <v>72</v>
      </c>
      <c r="B75" s="13">
        <v>301328</v>
      </c>
      <c r="C75" s="14" t="s">
        <v>91</v>
      </c>
      <c r="D75" s="15">
        <v>5000</v>
      </c>
      <c r="E75" s="16">
        <v>5119</v>
      </c>
      <c r="F75" s="17">
        <f t="shared" si="23"/>
        <v>-119</v>
      </c>
      <c r="G75" s="18">
        <f t="shared" si="24"/>
        <v>-2.3800000000000003</v>
      </c>
      <c r="H75" s="19">
        <v>1600</v>
      </c>
      <c r="I75" s="13">
        <v>1319</v>
      </c>
      <c r="J75" s="13">
        <f t="shared" si="44"/>
        <v>281</v>
      </c>
      <c r="K75" s="18">
        <f t="shared" si="25"/>
        <v>17.5625</v>
      </c>
      <c r="L75" s="19">
        <v>50</v>
      </c>
      <c r="M75" s="13">
        <v>46</v>
      </c>
      <c r="N75" s="13">
        <f t="shared" si="43"/>
        <v>4</v>
      </c>
      <c r="O75" s="18">
        <f t="shared" si="26"/>
        <v>8</v>
      </c>
      <c r="P75" s="19">
        <v>0</v>
      </c>
      <c r="Q75" s="13">
        <v>0</v>
      </c>
      <c r="R75" s="13">
        <f t="shared" si="27"/>
        <v>0</v>
      </c>
      <c r="S75" s="18" t="e">
        <f t="shared" si="28"/>
        <v>#DIV/0!</v>
      </c>
      <c r="T75" s="15">
        <v>50</v>
      </c>
      <c r="U75" s="13">
        <v>41</v>
      </c>
      <c r="V75" s="13">
        <f t="shared" si="29"/>
        <v>9</v>
      </c>
      <c r="W75" s="18">
        <f t="shared" si="30"/>
        <v>18</v>
      </c>
      <c r="X75" s="15">
        <v>250</v>
      </c>
      <c r="Y75" s="13">
        <v>279</v>
      </c>
      <c r="Z75" s="13">
        <f t="shared" si="31"/>
        <v>-29</v>
      </c>
      <c r="AA75" s="18">
        <f t="shared" si="32"/>
        <v>-11.600000000000001</v>
      </c>
      <c r="AB75" s="15">
        <v>0</v>
      </c>
      <c r="AC75" s="13">
        <v>0</v>
      </c>
      <c r="AD75" s="13">
        <f t="shared" si="33"/>
        <v>0</v>
      </c>
      <c r="AE75" s="18" t="e">
        <f t="shared" si="34"/>
        <v>#DIV/0!</v>
      </c>
      <c r="AF75" s="15">
        <v>0</v>
      </c>
      <c r="AG75" s="13">
        <v>0</v>
      </c>
      <c r="AH75" s="13">
        <f t="shared" si="35"/>
        <v>0</v>
      </c>
      <c r="AI75" s="18" t="e">
        <f t="shared" si="36"/>
        <v>#DIV/0!</v>
      </c>
      <c r="AJ75" s="15">
        <v>0</v>
      </c>
      <c r="AK75" s="13">
        <v>0</v>
      </c>
      <c r="AL75" s="13">
        <f t="shared" si="37"/>
        <v>0</v>
      </c>
      <c r="AM75" s="18" t="e">
        <f t="shared" si="38"/>
        <v>#DIV/0!</v>
      </c>
      <c r="AN75" s="15">
        <v>0</v>
      </c>
      <c r="AO75" s="13">
        <f t="shared" si="22"/>
        <v>0</v>
      </c>
      <c r="AP75" s="13">
        <f t="shared" si="39"/>
        <v>0</v>
      </c>
      <c r="AQ75" s="18" t="e">
        <f t="shared" si="40"/>
        <v>#DIV/0!</v>
      </c>
      <c r="AR75" s="15">
        <v>0</v>
      </c>
      <c r="AS75" s="13">
        <v>0</v>
      </c>
      <c r="AT75" s="17">
        <f t="shared" si="41"/>
        <v>0</v>
      </c>
      <c r="AU75" s="18" t="e">
        <f t="shared" si="42"/>
        <v>#DIV/0!</v>
      </c>
      <c r="AV75" s="15">
        <v>25</v>
      </c>
      <c r="AW75" s="13"/>
      <c r="AX75" s="13"/>
    </row>
    <row r="76" spans="1:50">
      <c r="A76" s="13">
        <v>73</v>
      </c>
      <c r="B76" s="13">
        <v>301324</v>
      </c>
      <c r="C76" s="14" t="s">
        <v>92</v>
      </c>
      <c r="D76" s="15">
        <v>3000</v>
      </c>
      <c r="E76" s="16">
        <v>3886</v>
      </c>
      <c r="F76" s="17">
        <f t="shared" si="23"/>
        <v>-886</v>
      </c>
      <c r="G76" s="18">
        <f t="shared" si="24"/>
        <v>-29.533333333333335</v>
      </c>
      <c r="H76" s="19">
        <v>1775</v>
      </c>
      <c r="I76" s="13">
        <v>1355</v>
      </c>
      <c r="J76" s="13">
        <f t="shared" si="44"/>
        <v>420</v>
      </c>
      <c r="K76" s="18">
        <f t="shared" si="25"/>
        <v>23.661971830985916</v>
      </c>
      <c r="L76" s="19">
        <v>0</v>
      </c>
      <c r="M76" s="13">
        <v>0</v>
      </c>
      <c r="N76" s="13">
        <f t="shared" si="43"/>
        <v>0</v>
      </c>
      <c r="O76" s="18" t="e">
        <f t="shared" si="26"/>
        <v>#DIV/0!</v>
      </c>
      <c r="P76" s="19">
        <v>0</v>
      </c>
      <c r="Q76" s="13">
        <v>0</v>
      </c>
      <c r="R76" s="13">
        <f t="shared" si="27"/>
        <v>0</v>
      </c>
      <c r="S76" s="18" t="e">
        <f t="shared" si="28"/>
        <v>#DIV/0!</v>
      </c>
      <c r="T76" s="15">
        <v>125</v>
      </c>
      <c r="U76" s="13">
        <v>108</v>
      </c>
      <c r="V76" s="13">
        <f t="shared" si="29"/>
        <v>17</v>
      </c>
      <c r="W76" s="18">
        <f t="shared" si="30"/>
        <v>13.600000000000001</v>
      </c>
      <c r="X76" s="15">
        <v>424</v>
      </c>
      <c r="Y76" s="13">
        <v>553</v>
      </c>
      <c r="Z76" s="13">
        <f t="shared" si="31"/>
        <v>-129</v>
      </c>
      <c r="AA76" s="18">
        <f t="shared" si="32"/>
        <v>-30.424528301886795</v>
      </c>
      <c r="AB76" s="15">
        <v>0</v>
      </c>
      <c r="AC76" s="13">
        <v>0</v>
      </c>
      <c r="AD76" s="13">
        <f t="shared" si="33"/>
        <v>0</v>
      </c>
      <c r="AE76" s="18" t="e">
        <f t="shared" si="34"/>
        <v>#DIV/0!</v>
      </c>
      <c r="AF76" s="15">
        <v>0</v>
      </c>
      <c r="AG76" s="13">
        <v>0</v>
      </c>
      <c r="AH76" s="13">
        <f t="shared" si="35"/>
        <v>0</v>
      </c>
      <c r="AI76" s="18" t="e">
        <f t="shared" si="36"/>
        <v>#DIV/0!</v>
      </c>
      <c r="AJ76" s="15">
        <v>0</v>
      </c>
      <c r="AK76" s="13">
        <v>0</v>
      </c>
      <c r="AL76" s="13">
        <f t="shared" si="37"/>
        <v>0</v>
      </c>
      <c r="AM76" s="18" t="e">
        <f t="shared" si="38"/>
        <v>#DIV/0!</v>
      </c>
      <c r="AN76" s="15">
        <v>0</v>
      </c>
      <c r="AO76" s="13">
        <f t="shared" si="22"/>
        <v>0</v>
      </c>
      <c r="AP76" s="13">
        <f t="shared" si="39"/>
        <v>0</v>
      </c>
      <c r="AQ76" s="18" t="e">
        <f t="shared" si="40"/>
        <v>#DIV/0!</v>
      </c>
      <c r="AR76" s="15">
        <v>0</v>
      </c>
      <c r="AS76" s="13">
        <v>0</v>
      </c>
      <c r="AT76" s="17">
        <f t="shared" si="41"/>
        <v>0</v>
      </c>
      <c r="AU76" s="18" t="e">
        <f t="shared" si="42"/>
        <v>#DIV/0!</v>
      </c>
      <c r="AV76" s="15">
        <v>80</v>
      </c>
      <c r="AW76" s="13"/>
      <c r="AX76" s="13"/>
    </row>
    <row r="77" spans="1:50">
      <c r="A77" s="13">
        <v>74</v>
      </c>
      <c r="B77" s="13">
        <v>301327</v>
      </c>
      <c r="C77" s="14" t="s">
        <v>93</v>
      </c>
      <c r="D77" s="15">
        <v>2000</v>
      </c>
      <c r="E77" s="16">
        <v>1477</v>
      </c>
      <c r="F77" s="17">
        <f t="shared" si="23"/>
        <v>523</v>
      </c>
      <c r="G77" s="18">
        <f t="shared" si="24"/>
        <v>26.150000000000002</v>
      </c>
      <c r="H77" s="19">
        <v>1150</v>
      </c>
      <c r="I77" s="13">
        <v>1061</v>
      </c>
      <c r="J77" s="13">
        <f t="shared" si="44"/>
        <v>89</v>
      </c>
      <c r="K77" s="18">
        <f t="shared" si="25"/>
        <v>7.7391304347826084</v>
      </c>
      <c r="L77" s="19">
        <v>0</v>
      </c>
      <c r="M77" s="13">
        <v>0</v>
      </c>
      <c r="N77" s="13">
        <f t="shared" si="43"/>
        <v>0</v>
      </c>
      <c r="O77" s="18" t="e">
        <f t="shared" si="26"/>
        <v>#DIV/0!</v>
      </c>
      <c r="P77" s="19">
        <v>0</v>
      </c>
      <c r="Q77" s="13">
        <v>0</v>
      </c>
      <c r="R77" s="13">
        <f t="shared" si="27"/>
        <v>0</v>
      </c>
      <c r="S77" s="18" t="e">
        <f t="shared" si="28"/>
        <v>#DIV/0!</v>
      </c>
      <c r="T77" s="15">
        <v>25</v>
      </c>
      <c r="U77" s="13">
        <v>0</v>
      </c>
      <c r="V77" s="13">
        <f t="shared" si="29"/>
        <v>25</v>
      </c>
      <c r="W77" s="18">
        <f t="shared" si="30"/>
        <v>100</v>
      </c>
      <c r="X77" s="15">
        <v>675</v>
      </c>
      <c r="Y77" s="13">
        <v>588</v>
      </c>
      <c r="Z77" s="13">
        <f t="shared" si="31"/>
        <v>87</v>
      </c>
      <c r="AA77" s="18">
        <f t="shared" si="32"/>
        <v>12.888888888888889</v>
      </c>
      <c r="AB77" s="15">
        <v>0</v>
      </c>
      <c r="AC77" s="13">
        <v>0</v>
      </c>
      <c r="AD77" s="13">
        <f t="shared" si="33"/>
        <v>0</v>
      </c>
      <c r="AE77" s="18" t="e">
        <f t="shared" si="34"/>
        <v>#DIV/0!</v>
      </c>
      <c r="AF77" s="15">
        <v>0</v>
      </c>
      <c r="AG77" s="13">
        <v>0</v>
      </c>
      <c r="AH77" s="13">
        <f t="shared" si="35"/>
        <v>0</v>
      </c>
      <c r="AI77" s="18" t="e">
        <f t="shared" si="36"/>
        <v>#DIV/0!</v>
      </c>
      <c r="AJ77" s="15">
        <v>0</v>
      </c>
      <c r="AK77" s="13">
        <v>0</v>
      </c>
      <c r="AL77" s="13">
        <f t="shared" si="37"/>
        <v>0</v>
      </c>
      <c r="AM77" s="18" t="e">
        <f t="shared" si="38"/>
        <v>#DIV/0!</v>
      </c>
      <c r="AN77" s="15">
        <v>0</v>
      </c>
      <c r="AO77" s="13">
        <f t="shared" si="22"/>
        <v>0</v>
      </c>
      <c r="AP77" s="13">
        <f t="shared" si="39"/>
        <v>0</v>
      </c>
      <c r="AQ77" s="18" t="e">
        <f t="shared" si="40"/>
        <v>#DIV/0!</v>
      </c>
      <c r="AR77" s="15">
        <v>0</v>
      </c>
      <c r="AS77" s="13">
        <v>0</v>
      </c>
      <c r="AT77" s="17">
        <f t="shared" si="41"/>
        <v>0</v>
      </c>
      <c r="AU77" s="18" t="e">
        <f t="shared" si="42"/>
        <v>#DIV/0!</v>
      </c>
      <c r="AV77" s="15">
        <v>25</v>
      </c>
      <c r="AW77" s="13"/>
      <c r="AX77" s="13"/>
    </row>
    <row r="78" spans="1:50">
      <c r="A78" s="13">
        <v>75</v>
      </c>
      <c r="B78" s="13">
        <v>301326</v>
      </c>
      <c r="C78" s="14" t="s">
        <v>94</v>
      </c>
      <c r="D78" s="15">
        <v>4500</v>
      </c>
      <c r="E78" s="16">
        <v>4923</v>
      </c>
      <c r="F78" s="17">
        <f t="shared" si="23"/>
        <v>-423</v>
      </c>
      <c r="G78" s="18">
        <f t="shared" si="24"/>
        <v>-9.4</v>
      </c>
      <c r="H78" s="19">
        <v>1400</v>
      </c>
      <c r="I78" s="13">
        <v>1197</v>
      </c>
      <c r="J78" s="13">
        <f t="shared" si="44"/>
        <v>203</v>
      </c>
      <c r="K78" s="18">
        <f t="shared" si="25"/>
        <v>14.499999999999998</v>
      </c>
      <c r="L78" s="19">
        <v>50</v>
      </c>
      <c r="M78" s="13">
        <v>46</v>
      </c>
      <c r="N78" s="13">
        <f t="shared" si="43"/>
        <v>4</v>
      </c>
      <c r="O78" s="18">
        <f t="shared" si="26"/>
        <v>8</v>
      </c>
      <c r="P78" s="19">
        <v>0</v>
      </c>
      <c r="Q78" s="13">
        <v>0</v>
      </c>
      <c r="R78" s="13">
        <f t="shared" si="27"/>
        <v>0</v>
      </c>
      <c r="S78" s="18" t="e">
        <f t="shared" si="28"/>
        <v>#DIV/0!</v>
      </c>
      <c r="T78" s="15">
        <v>100</v>
      </c>
      <c r="U78" s="13">
        <v>0</v>
      </c>
      <c r="V78" s="13">
        <f t="shared" si="29"/>
        <v>100</v>
      </c>
      <c r="W78" s="18">
        <f t="shared" si="30"/>
        <v>100</v>
      </c>
      <c r="X78" s="15">
        <v>1075</v>
      </c>
      <c r="Y78" s="13">
        <v>66</v>
      </c>
      <c r="Z78" s="13">
        <f t="shared" si="31"/>
        <v>1009</v>
      </c>
      <c r="AA78" s="18">
        <f t="shared" si="32"/>
        <v>93.860465116279073</v>
      </c>
      <c r="AB78" s="15">
        <v>0</v>
      </c>
      <c r="AC78" s="13">
        <v>0</v>
      </c>
      <c r="AD78" s="13">
        <f t="shared" si="33"/>
        <v>0</v>
      </c>
      <c r="AE78" s="18" t="e">
        <f t="shared" si="34"/>
        <v>#DIV/0!</v>
      </c>
      <c r="AF78" s="15">
        <v>0</v>
      </c>
      <c r="AG78" s="13">
        <v>0</v>
      </c>
      <c r="AH78" s="13">
        <f t="shared" si="35"/>
        <v>0</v>
      </c>
      <c r="AI78" s="18" t="e">
        <f t="shared" si="36"/>
        <v>#DIV/0!</v>
      </c>
      <c r="AJ78" s="15">
        <v>0</v>
      </c>
      <c r="AK78" s="13">
        <v>0</v>
      </c>
      <c r="AL78" s="13">
        <f t="shared" si="37"/>
        <v>0</v>
      </c>
      <c r="AM78" s="18" t="e">
        <f t="shared" si="38"/>
        <v>#DIV/0!</v>
      </c>
      <c r="AN78" s="15">
        <v>0</v>
      </c>
      <c r="AO78" s="13">
        <f t="shared" si="22"/>
        <v>0</v>
      </c>
      <c r="AP78" s="13">
        <f t="shared" si="39"/>
        <v>0</v>
      </c>
      <c r="AQ78" s="18" t="e">
        <f t="shared" si="40"/>
        <v>#DIV/0!</v>
      </c>
      <c r="AR78" s="15">
        <v>0</v>
      </c>
      <c r="AS78" s="13">
        <v>0</v>
      </c>
      <c r="AT78" s="17">
        <f t="shared" si="41"/>
        <v>0</v>
      </c>
      <c r="AU78" s="18" t="e">
        <f t="shared" si="42"/>
        <v>#DIV/0!</v>
      </c>
      <c r="AV78" s="15">
        <v>25</v>
      </c>
      <c r="AW78" s="13"/>
      <c r="AX78" s="13"/>
    </row>
    <row r="79" spans="1:50">
      <c r="A79" s="13">
        <v>76</v>
      </c>
      <c r="B79" s="13">
        <v>346680</v>
      </c>
      <c r="C79" s="14" t="s">
        <v>95</v>
      </c>
      <c r="D79" s="15">
        <v>6000</v>
      </c>
      <c r="E79" s="16">
        <v>5682</v>
      </c>
      <c r="F79" s="17">
        <f t="shared" si="23"/>
        <v>318</v>
      </c>
      <c r="G79" s="18">
        <f t="shared" si="24"/>
        <v>5.3</v>
      </c>
      <c r="H79" s="19">
        <v>2200</v>
      </c>
      <c r="I79" s="13">
        <v>1461</v>
      </c>
      <c r="J79" s="13">
        <f t="shared" si="44"/>
        <v>739</v>
      </c>
      <c r="K79" s="18">
        <f t="shared" si="25"/>
        <v>33.590909090909093</v>
      </c>
      <c r="L79" s="19">
        <v>0</v>
      </c>
      <c r="M79" s="13">
        <v>0</v>
      </c>
      <c r="N79" s="13">
        <f t="shared" si="43"/>
        <v>0</v>
      </c>
      <c r="O79" s="18" t="e">
        <f t="shared" si="26"/>
        <v>#DIV/0!</v>
      </c>
      <c r="P79" s="19">
        <v>150</v>
      </c>
      <c r="Q79" s="13">
        <v>137</v>
      </c>
      <c r="R79" s="13">
        <f t="shared" si="27"/>
        <v>13</v>
      </c>
      <c r="S79" s="18">
        <f t="shared" si="28"/>
        <v>8.6666666666666679</v>
      </c>
      <c r="T79" s="15">
        <v>120</v>
      </c>
      <c r="U79" s="13">
        <v>103</v>
      </c>
      <c r="V79" s="13">
        <f t="shared" si="29"/>
        <v>17</v>
      </c>
      <c r="W79" s="18">
        <f t="shared" si="30"/>
        <v>14.166666666666666</v>
      </c>
      <c r="X79" s="15">
        <v>600</v>
      </c>
      <c r="Y79" s="13">
        <v>325</v>
      </c>
      <c r="Z79" s="13">
        <f t="shared" si="31"/>
        <v>275</v>
      </c>
      <c r="AA79" s="18">
        <f t="shared" si="32"/>
        <v>45.833333333333329</v>
      </c>
      <c r="AB79" s="15">
        <v>0</v>
      </c>
      <c r="AC79" s="13">
        <v>0</v>
      </c>
      <c r="AD79" s="13">
        <f t="shared" si="33"/>
        <v>0</v>
      </c>
      <c r="AE79" s="18" t="e">
        <f t="shared" si="34"/>
        <v>#DIV/0!</v>
      </c>
      <c r="AF79" s="15">
        <v>0</v>
      </c>
      <c r="AG79" s="13">
        <v>0</v>
      </c>
      <c r="AH79" s="13">
        <f t="shared" si="35"/>
        <v>0</v>
      </c>
      <c r="AI79" s="18" t="e">
        <f t="shared" si="36"/>
        <v>#DIV/0!</v>
      </c>
      <c r="AJ79" s="15">
        <v>0</v>
      </c>
      <c r="AK79" s="13">
        <v>0</v>
      </c>
      <c r="AL79" s="13">
        <f t="shared" si="37"/>
        <v>0</v>
      </c>
      <c r="AM79" s="18" t="e">
        <f t="shared" si="38"/>
        <v>#DIV/0!</v>
      </c>
      <c r="AN79" s="15">
        <v>0</v>
      </c>
      <c r="AO79" s="13">
        <f t="shared" si="22"/>
        <v>0</v>
      </c>
      <c r="AP79" s="13">
        <f t="shared" si="39"/>
        <v>0</v>
      </c>
      <c r="AQ79" s="18" t="e">
        <f t="shared" si="40"/>
        <v>#DIV/0!</v>
      </c>
      <c r="AR79" s="15">
        <v>0</v>
      </c>
      <c r="AS79" s="13">
        <v>0</v>
      </c>
      <c r="AT79" s="17">
        <f t="shared" si="41"/>
        <v>0</v>
      </c>
      <c r="AU79" s="18" t="e">
        <f t="shared" si="42"/>
        <v>#DIV/0!</v>
      </c>
      <c r="AV79" s="15">
        <v>75</v>
      </c>
      <c r="AW79" s="13"/>
      <c r="AX79" s="13"/>
    </row>
    <row r="80" spans="1:50">
      <c r="A80" s="13">
        <v>77</v>
      </c>
      <c r="B80" s="13">
        <v>346681</v>
      </c>
      <c r="C80" s="14" t="s">
        <v>96</v>
      </c>
      <c r="D80" s="15">
        <v>3500</v>
      </c>
      <c r="E80" s="16">
        <v>4325</v>
      </c>
      <c r="F80" s="17">
        <f t="shared" si="23"/>
        <v>-825</v>
      </c>
      <c r="G80" s="18">
        <f t="shared" si="24"/>
        <v>-23.571428571428569</v>
      </c>
      <c r="H80" s="19">
        <v>1825</v>
      </c>
      <c r="I80" s="13">
        <v>1395</v>
      </c>
      <c r="J80" s="13">
        <f t="shared" si="44"/>
        <v>430</v>
      </c>
      <c r="K80" s="18">
        <f t="shared" si="25"/>
        <v>23.56164383561644</v>
      </c>
      <c r="L80" s="19">
        <v>86</v>
      </c>
      <c r="M80" s="13">
        <v>57</v>
      </c>
      <c r="N80" s="13">
        <f t="shared" si="43"/>
        <v>29</v>
      </c>
      <c r="O80" s="18">
        <f t="shared" si="26"/>
        <v>33.720930232558139</v>
      </c>
      <c r="P80" s="19">
        <v>50</v>
      </c>
      <c r="Q80" s="13">
        <v>50</v>
      </c>
      <c r="R80" s="13">
        <f t="shared" si="27"/>
        <v>0</v>
      </c>
      <c r="S80" s="18">
        <f t="shared" si="28"/>
        <v>0</v>
      </c>
      <c r="T80" s="15">
        <v>170</v>
      </c>
      <c r="U80" s="13">
        <v>127</v>
      </c>
      <c r="V80" s="13">
        <f t="shared" si="29"/>
        <v>43</v>
      </c>
      <c r="W80" s="18">
        <f t="shared" si="30"/>
        <v>25.294117647058822</v>
      </c>
      <c r="X80" s="15">
        <v>50</v>
      </c>
      <c r="Y80" s="13">
        <v>0</v>
      </c>
      <c r="Z80" s="13">
        <f t="shared" si="31"/>
        <v>50</v>
      </c>
      <c r="AA80" s="18">
        <f t="shared" si="32"/>
        <v>100</v>
      </c>
      <c r="AB80" s="15">
        <v>0</v>
      </c>
      <c r="AC80" s="13">
        <v>0</v>
      </c>
      <c r="AD80" s="13">
        <f t="shared" si="33"/>
        <v>0</v>
      </c>
      <c r="AE80" s="18" t="e">
        <f t="shared" si="34"/>
        <v>#DIV/0!</v>
      </c>
      <c r="AF80" s="15">
        <v>0</v>
      </c>
      <c r="AG80" s="13">
        <v>0</v>
      </c>
      <c r="AH80" s="13">
        <f t="shared" si="35"/>
        <v>0</v>
      </c>
      <c r="AI80" s="18" t="e">
        <f t="shared" si="36"/>
        <v>#DIV/0!</v>
      </c>
      <c r="AJ80" s="15">
        <v>0</v>
      </c>
      <c r="AK80" s="13">
        <v>0</v>
      </c>
      <c r="AL80" s="13">
        <f t="shared" si="37"/>
        <v>0</v>
      </c>
      <c r="AM80" s="18" t="e">
        <f t="shared" si="38"/>
        <v>#DIV/0!</v>
      </c>
      <c r="AN80" s="15">
        <v>0</v>
      </c>
      <c r="AO80" s="13">
        <f t="shared" si="22"/>
        <v>0</v>
      </c>
      <c r="AP80" s="13">
        <f t="shared" si="39"/>
        <v>0</v>
      </c>
      <c r="AQ80" s="18" t="e">
        <f t="shared" si="40"/>
        <v>#DIV/0!</v>
      </c>
      <c r="AR80" s="15">
        <v>0</v>
      </c>
      <c r="AS80" s="13">
        <v>0</v>
      </c>
      <c r="AT80" s="17">
        <f t="shared" si="41"/>
        <v>0</v>
      </c>
      <c r="AU80" s="18" t="e">
        <f t="shared" si="42"/>
        <v>#DIV/0!</v>
      </c>
      <c r="AV80" s="15">
        <v>25</v>
      </c>
      <c r="AW80" s="13"/>
      <c r="AX80" s="13"/>
    </row>
    <row r="81" spans="1:57">
      <c r="A81" s="13">
        <v>78</v>
      </c>
      <c r="B81" s="13">
        <v>346679</v>
      </c>
      <c r="C81" s="14" t="s">
        <v>97</v>
      </c>
      <c r="D81" s="15">
        <v>3500</v>
      </c>
      <c r="E81" s="16">
        <v>3533</v>
      </c>
      <c r="F81" s="17">
        <f t="shared" si="23"/>
        <v>-33</v>
      </c>
      <c r="G81" s="18">
        <f t="shared" si="24"/>
        <v>-0.94285714285714284</v>
      </c>
      <c r="H81" s="19">
        <v>1525</v>
      </c>
      <c r="I81" s="13">
        <v>1123</v>
      </c>
      <c r="J81" s="13">
        <f t="shared" si="44"/>
        <v>402</v>
      </c>
      <c r="K81" s="18">
        <f t="shared" si="25"/>
        <v>26.360655737704917</v>
      </c>
      <c r="L81" s="19">
        <v>0</v>
      </c>
      <c r="M81" s="13">
        <v>0</v>
      </c>
      <c r="N81" s="13">
        <f t="shared" si="43"/>
        <v>0</v>
      </c>
      <c r="O81" s="18" t="e">
        <f t="shared" si="26"/>
        <v>#DIV/0!</v>
      </c>
      <c r="P81" s="19">
        <v>0</v>
      </c>
      <c r="Q81" s="13">
        <v>0</v>
      </c>
      <c r="R81" s="13">
        <f t="shared" si="27"/>
        <v>0</v>
      </c>
      <c r="S81" s="18" t="e">
        <f t="shared" si="28"/>
        <v>#DIV/0!</v>
      </c>
      <c r="T81" s="15">
        <v>70</v>
      </c>
      <c r="U81" s="13">
        <v>46</v>
      </c>
      <c r="V81" s="13">
        <f t="shared" si="29"/>
        <v>24</v>
      </c>
      <c r="W81" s="18">
        <f t="shared" si="30"/>
        <v>34.285714285714285</v>
      </c>
      <c r="X81" s="15">
        <v>150</v>
      </c>
      <c r="Y81" s="13">
        <v>99</v>
      </c>
      <c r="Z81" s="13">
        <f t="shared" si="31"/>
        <v>51</v>
      </c>
      <c r="AA81" s="18">
        <f t="shared" si="32"/>
        <v>34</v>
      </c>
      <c r="AB81" s="15">
        <v>0</v>
      </c>
      <c r="AC81" s="13">
        <v>0</v>
      </c>
      <c r="AD81" s="13">
        <f t="shared" si="33"/>
        <v>0</v>
      </c>
      <c r="AE81" s="18" t="e">
        <f t="shared" si="34"/>
        <v>#DIV/0!</v>
      </c>
      <c r="AF81" s="15">
        <v>0</v>
      </c>
      <c r="AG81" s="13">
        <v>0</v>
      </c>
      <c r="AH81" s="13">
        <f t="shared" si="35"/>
        <v>0</v>
      </c>
      <c r="AI81" s="18" t="e">
        <f t="shared" si="36"/>
        <v>#DIV/0!</v>
      </c>
      <c r="AJ81" s="15">
        <v>0</v>
      </c>
      <c r="AK81" s="13">
        <v>0</v>
      </c>
      <c r="AL81" s="13">
        <f t="shared" si="37"/>
        <v>0</v>
      </c>
      <c r="AM81" s="18" t="e">
        <f t="shared" si="38"/>
        <v>#DIV/0!</v>
      </c>
      <c r="AN81" s="15">
        <v>0</v>
      </c>
      <c r="AO81" s="13">
        <f t="shared" si="22"/>
        <v>0</v>
      </c>
      <c r="AP81" s="13">
        <f t="shared" si="39"/>
        <v>0</v>
      </c>
      <c r="AQ81" s="18" t="e">
        <f t="shared" si="40"/>
        <v>#DIV/0!</v>
      </c>
      <c r="AR81" s="15">
        <v>0</v>
      </c>
      <c r="AS81" s="13">
        <v>0</v>
      </c>
      <c r="AT81" s="17">
        <f t="shared" si="41"/>
        <v>0</v>
      </c>
      <c r="AU81" s="18" t="e">
        <f t="shared" si="42"/>
        <v>#DIV/0!</v>
      </c>
      <c r="AV81" s="15">
        <v>55</v>
      </c>
      <c r="AW81" s="13"/>
      <c r="AX81" s="13"/>
    </row>
    <row r="82" spans="1:57">
      <c r="A82" s="13">
        <v>79</v>
      </c>
      <c r="B82" s="13">
        <v>301290</v>
      </c>
      <c r="C82" s="14" t="s">
        <v>98</v>
      </c>
      <c r="D82" s="15">
        <v>3000</v>
      </c>
      <c r="E82" s="16">
        <v>3048</v>
      </c>
      <c r="F82" s="17">
        <f t="shared" si="23"/>
        <v>-48</v>
      </c>
      <c r="G82" s="18">
        <f t="shared" si="24"/>
        <v>-1.6</v>
      </c>
      <c r="H82" s="19">
        <v>1125</v>
      </c>
      <c r="I82" s="13">
        <v>823</v>
      </c>
      <c r="J82" s="13">
        <f t="shared" si="44"/>
        <v>302</v>
      </c>
      <c r="K82" s="18">
        <f t="shared" si="25"/>
        <v>26.844444444444441</v>
      </c>
      <c r="L82" s="19">
        <v>200</v>
      </c>
      <c r="M82" s="13">
        <v>0</v>
      </c>
      <c r="N82" s="13">
        <f t="shared" si="43"/>
        <v>200</v>
      </c>
      <c r="O82" s="18">
        <f t="shared" si="26"/>
        <v>100</v>
      </c>
      <c r="P82" s="19">
        <v>26</v>
      </c>
      <c r="Q82" s="13">
        <v>13</v>
      </c>
      <c r="R82" s="13">
        <f t="shared" si="27"/>
        <v>13</v>
      </c>
      <c r="S82" s="18">
        <f t="shared" si="28"/>
        <v>50</v>
      </c>
      <c r="T82" s="15">
        <v>50</v>
      </c>
      <c r="U82" s="13">
        <v>23</v>
      </c>
      <c r="V82" s="13">
        <f t="shared" si="29"/>
        <v>27</v>
      </c>
      <c r="W82" s="18">
        <f t="shared" si="30"/>
        <v>54</v>
      </c>
      <c r="X82" s="15">
        <v>160</v>
      </c>
      <c r="Y82" s="13">
        <v>98</v>
      </c>
      <c r="Z82" s="13">
        <f t="shared" si="31"/>
        <v>62</v>
      </c>
      <c r="AA82" s="18">
        <f t="shared" si="32"/>
        <v>38.75</v>
      </c>
      <c r="AB82" s="15">
        <v>0</v>
      </c>
      <c r="AC82" s="13">
        <v>0</v>
      </c>
      <c r="AD82" s="13">
        <f t="shared" si="33"/>
        <v>0</v>
      </c>
      <c r="AE82" s="18" t="e">
        <f t="shared" si="34"/>
        <v>#DIV/0!</v>
      </c>
      <c r="AF82" s="15">
        <v>0</v>
      </c>
      <c r="AG82" s="13">
        <v>0</v>
      </c>
      <c r="AH82" s="13">
        <f t="shared" si="35"/>
        <v>0</v>
      </c>
      <c r="AI82" s="18" t="e">
        <f t="shared" si="36"/>
        <v>#DIV/0!</v>
      </c>
      <c r="AJ82" s="15">
        <v>0</v>
      </c>
      <c r="AK82" s="13">
        <v>0</v>
      </c>
      <c r="AL82" s="13">
        <f t="shared" si="37"/>
        <v>0</v>
      </c>
      <c r="AM82" s="18" t="e">
        <f t="shared" si="38"/>
        <v>#DIV/0!</v>
      </c>
      <c r="AN82" s="15">
        <v>0</v>
      </c>
      <c r="AO82" s="13">
        <f t="shared" si="22"/>
        <v>0</v>
      </c>
      <c r="AP82" s="13">
        <f t="shared" si="39"/>
        <v>0</v>
      </c>
      <c r="AQ82" s="18" t="e">
        <f t="shared" si="40"/>
        <v>#DIV/0!</v>
      </c>
      <c r="AR82" s="15">
        <v>0</v>
      </c>
      <c r="AS82" s="13">
        <v>0</v>
      </c>
      <c r="AT82" s="17">
        <f t="shared" si="41"/>
        <v>0</v>
      </c>
      <c r="AU82" s="18" t="e">
        <f t="shared" si="42"/>
        <v>#DIV/0!</v>
      </c>
      <c r="AV82" s="15">
        <v>25</v>
      </c>
      <c r="AW82" s="13"/>
      <c r="AX82" s="13"/>
      <c r="BC82" s="1">
        <f>9866+718+41+99+121+185+200</f>
        <v>11230</v>
      </c>
    </row>
    <row r="83" spans="1:57">
      <c r="A83" s="13">
        <v>80</v>
      </c>
      <c r="B83" s="13">
        <v>301280</v>
      </c>
      <c r="C83" s="14" t="s">
        <v>99</v>
      </c>
      <c r="D83" s="15">
        <v>4000</v>
      </c>
      <c r="E83" s="16">
        <v>3432</v>
      </c>
      <c r="F83" s="17">
        <f t="shared" si="23"/>
        <v>568</v>
      </c>
      <c r="G83" s="18">
        <f t="shared" si="24"/>
        <v>14.2</v>
      </c>
      <c r="H83" s="19">
        <v>1775</v>
      </c>
      <c r="I83" s="13">
        <v>1364</v>
      </c>
      <c r="J83" s="13">
        <f t="shared" si="44"/>
        <v>411</v>
      </c>
      <c r="K83" s="18">
        <f t="shared" si="25"/>
        <v>23.154929577464788</v>
      </c>
      <c r="L83" s="19">
        <v>0</v>
      </c>
      <c r="M83" s="13">
        <v>0</v>
      </c>
      <c r="N83" s="13">
        <f t="shared" si="43"/>
        <v>0</v>
      </c>
      <c r="O83" s="18" t="e">
        <f t="shared" si="26"/>
        <v>#DIV/0!</v>
      </c>
      <c r="P83" s="19">
        <v>6</v>
      </c>
      <c r="Q83" s="13">
        <v>0</v>
      </c>
      <c r="R83" s="13">
        <f t="shared" si="27"/>
        <v>6</v>
      </c>
      <c r="S83" s="18">
        <f t="shared" si="28"/>
        <v>100</v>
      </c>
      <c r="T83" s="15">
        <v>100</v>
      </c>
      <c r="U83" s="13">
        <v>65</v>
      </c>
      <c r="V83" s="13">
        <f t="shared" si="29"/>
        <v>35</v>
      </c>
      <c r="W83" s="18">
        <f t="shared" si="30"/>
        <v>35</v>
      </c>
      <c r="X83" s="15">
        <v>25</v>
      </c>
      <c r="Y83" s="13">
        <v>1</v>
      </c>
      <c r="Z83" s="13">
        <f t="shared" si="31"/>
        <v>24</v>
      </c>
      <c r="AA83" s="18">
        <f t="shared" si="32"/>
        <v>96</v>
      </c>
      <c r="AB83" s="15">
        <v>0</v>
      </c>
      <c r="AC83" s="13">
        <v>0</v>
      </c>
      <c r="AD83" s="13">
        <f t="shared" si="33"/>
        <v>0</v>
      </c>
      <c r="AE83" s="18" t="e">
        <f t="shared" si="34"/>
        <v>#DIV/0!</v>
      </c>
      <c r="AF83" s="15">
        <v>0</v>
      </c>
      <c r="AG83" s="13">
        <v>0</v>
      </c>
      <c r="AH83" s="13">
        <f t="shared" si="35"/>
        <v>0</v>
      </c>
      <c r="AI83" s="18" t="e">
        <f t="shared" si="36"/>
        <v>#DIV/0!</v>
      </c>
      <c r="AJ83" s="15">
        <v>0</v>
      </c>
      <c r="AK83" s="13">
        <v>0</v>
      </c>
      <c r="AL83" s="13">
        <f t="shared" si="37"/>
        <v>0</v>
      </c>
      <c r="AM83" s="18" t="e">
        <f t="shared" si="38"/>
        <v>#DIV/0!</v>
      </c>
      <c r="AN83" s="15">
        <v>0</v>
      </c>
      <c r="AO83" s="13">
        <f t="shared" si="22"/>
        <v>0</v>
      </c>
      <c r="AP83" s="13">
        <f t="shared" si="39"/>
        <v>0</v>
      </c>
      <c r="AQ83" s="18" t="e">
        <f t="shared" si="40"/>
        <v>#DIV/0!</v>
      </c>
      <c r="AR83" s="15">
        <v>0</v>
      </c>
      <c r="AS83" s="13">
        <v>0</v>
      </c>
      <c r="AT83" s="17">
        <f t="shared" si="41"/>
        <v>0</v>
      </c>
      <c r="AU83" s="18" t="e">
        <f t="shared" si="42"/>
        <v>#DIV/0!</v>
      </c>
      <c r="AV83" s="15">
        <v>45</v>
      </c>
      <c r="AW83" s="13"/>
      <c r="AX83" s="13"/>
    </row>
    <row r="84" spans="1:57" ht="15" customHeight="1">
      <c r="A84" s="13">
        <v>81</v>
      </c>
      <c r="B84" s="13">
        <v>301281</v>
      </c>
      <c r="C84" s="14" t="s">
        <v>100</v>
      </c>
      <c r="D84" s="15">
        <v>2000</v>
      </c>
      <c r="E84" s="16">
        <v>2529</v>
      </c>
      <c r="F84" s="17">
        <f t="shared" si="23"/>
        <v>-529</v>
      </c>
      <c r="G84" s="18">
        <f t="shared" si="24"/>
        <v>-26.450000000000003</v>
      </c>
      <c r="H84" s="19">
        <v>1175</v>
      </c>
      <c r="I84" s="13">
        <v>840</v>
      </c>
      <c r="J84" s="13">
        <f t="shared" si="44"/>
        <v>335</v>
      </c>
      <c r="K84" s="18">
        <f t="shared" si="25"/>
        <v>28.510638297872344</v>
      </c>
      <c r="L84" s="19">
        <v>0</v>
      </c>
      <c r="M84" s="13">
        <v>0</v>
      </c>
      <c r="N84" s="13">
        <f t="shared" si="43"/>
        <v>0</v>
      </c>
      <c r="O84" s="18" t="e">
        <f t="shared" si="26"/>
        <v>#DIV/0!</v>
      </c>
      <c r="P84" s="19">
        <v>0</v>
      </c>
      <c r="Q84" s="13">
        <v>0</v>
      </c>
      <c r="R84" s="13">
        <f t="shared" si="27"/>
        <v>0</v>
      </c>
      <c r="S84" s="18" t="e">
        <f t="shared" si="28"/>
        <v>#DIV/0!</v>
      </c>
      <c r="T84" s="15">
        <v>0</v>
      </c>
      <c r="U84" s="13">
        <v>0</v>
      </c>
      <c r="V84" s="13">
        <f t="shared" si="29"/>
        <v>0</v>
      </c>
      <c r="W84" s="18" t="e">
        <f t="shared" si="30"/>
        <v>#DIV/0!</v>
      </c>
      <c r="X84" s="15">
        <v>25</v>
      </c>
      <c r="Y84" s="13">
        <v>31</v>
      </c>
      <c r="Z84" s="13">
        <f t="shared" si="31"/>
        <v>-6</v>
      </c>
      <c r="AA84" s="18">
        <f t="shared" si="32"/>
        <v>-24</v>
      </c>
      <c r="AB84" s="15">
        <v>0</v>
      </c>
      <c r="AC84" s="13">
        <v>0</v>
      </c>
      <c r="AD84" s="13">
        <f t="shared" si="33"/>
        <v>0</v>
      </c>
      <c r="AE84" s="18" t="e">
        <f t="shared" si="34"/>
        <v>#DIV/0!</v>
      </c>
      <c r="AF84" s="15">
        <v>0</v>
      </c>
      <c r="AG84" s="13">
        <v>0</v>
      </c>
      <c r="AH84" s="13">
        <f t="shared" si="35"/>
        <v>0</v>
      </c>
      <c r="AI84" s="18" t="e">
        <f t="shared" si="36"/>
        <v>#DIV/0!</v>
      </c>
      <c r="AJ84" s="15">
        <v>0</v>
      </c>
      <c r="AK84" s="13">
        <v>0</v>
      </c>
      <c r="AL84" s="13">
        <f t="shared" si="37"/>
        <v>0</v>
      </c>
      <c r="AM84" s="18" t="e">
        <f t="shared" si="38"/>
        <v>#DIV/0!</v>
      </c>
      <c r="AN84" s="15">
        <v>0</v>
      </c>
      <c r="AO84" s="13">
        <f t="shared" si="22"/>
        <v>0</v>
      </c>
      <c r="AP84" s="13">
        <f t="shared" si="39"/>
        <v>0</v>
      </c>
      <c r="AQ84" s="18" t="e">
        <f t="shared" si="40"/>
        <v>#DIV/0!</v>
      </c>
      <c r="AR84" s="15">
        <v>0</v>
      </c>
      <c r="AS84" s="13">
        <v>0</v>
      </c>
      <c r="AT84" s="17">
        <f t="shared" si="41"/>
        <v>0</v>
      </c>
      <c r="AU84" s="18" t="e">
        <f t="shared" si="42"/>
        <v>#DIV/0!</v>
      </c>
      <c r="AV84" s="15">
        <v>25</v>
      </c>
      <c r="AW84" s="13"/>
      <c r="AX84" s="13"/>
    </row>
    <row r="85" spans="1:57" s="31" customFormat="1">
      <c r="A85" s="28"/>
      <c r="B85" s="9"/>
      <c r="C85" s="28" t="s">
        <v>101</v>
      </c>
      <c r="D85" s="29">
        <v>949950</v>
      </c>
      <c r="E85" s="30">
        <f>SUM(E4:E84)</f>
        <v>1025601</v>
      </c>
      <c r="F85" s="28">
        <f t="shared" si="23"/>
        <v>-75651</v>
      </c>
      <c r="G85" s="18">
        <f t="shared" si="24"/>
        <v>-7.9636822990683722</v>
      </c>
      <c r="H85" s="29">
        <v>330710</v>
      </c>
      <c r="I85" s="28">
        <f>SUM(I4:I84)</f>
        <v>234539</v>
      </c>
      <c r="J85" s="28">
        <f t="shared" si="44"/>
        <v>96171</v>
      </c>
      <c r="K85" s="18">
        <f t="shared" si="25"/>
        <v>29.080160866015543</v>
      </c>
      <c r="L85" s="29">
        <v>52401</v>
      </c>
      <c r="M85" s="28">
        <f>SUM(M4:M84)</f>
        <v>30487</v>
      </c>
      <c r="N85" s="28">
        <f t="shared" si="43"/>
        <v>21914</v>
      </c>
      <c r="O85" s="18">
        <f t="shared" si="26"/>
        <v>41.819812598996201</v>
      </c>
      <c r="P85" s="29">
        <v>10047</v>
      </c>
      <c r="Q85" s="28">
        <f>SUM(Q4:Q84)</f>
        <v>9605</v>
      </c>
      <c r="R85" s="28">
        <f t="shared" si="27"/>
        <v>442</v>
      </c>
      <c r="S85" s="18">
        <f t="shared" si="28"/>
        <v>4.3993231810490698</v>
      </c>
      <c r="T85" s="29">
        <v>18435</v>
      </c>
      <c r="U85" s="28">
        <f>SUM(U4:U84)</f>
        <v>14104</v>
      </c>
      <c r="V85" s="28">
        <f t="shared" si="29"/>
        <v>4331</v>
      </c>
      <c r="W85" s="18">
        <f t="shared" si="30"/>
        <v>23.493355031190667</v>
      </c>
      <c r="X85" s="29">
        <v>99101</v>
      </c>
      <c r="Y85" s="28">
        <f>SUM(Y4:Y84)</f>
        <v>76086</v>
      </c>
      <c r="Z85" s="28">
        <f t="shared" si="31"/>
        <v>23015</v>
      </c>
      <c r="AA85" s="18">
        <f t="shared" si="32"/>
        <v>23.22378179836732</v>
      </c>
      <c r="AB85" s="29">
        <v>27871</v>
      </c>
      <c r="AC85" s="28">
        <f>SUM(AC4:AC84)</f>
        <v>7236</v>
      </c>
      <c r="AD85" s="28">
        <v>20635</v>
      </c>
      <c r="AE85" s="18">
        <f t="shared" si="34"/>
        <v>74.037530049155038</v>
      </c>
      <c r="AF85" s="29">
        <v>39214</v>
      </c>
      <c r="AG85" s="28">
        <v>1561</v>
      </c>
      <c r="AH85" s="28">
        <v>37653</v>
      </c>
      <c r="AI85" s="18">
        <f t="shared" si="36"/>
        <v>96.019278828989655</v>
      </c>
      <c r="AJ85" s="29">
        <v>400</v>
      </c>
      <c r="AK85" s="28">
        <v>155</v>
      </c>
      <c r="AL85" s="28">
        <v>245</v>
      </c>
      <c r="AM85" s="18">
        <f t="shared" si="38"/>
        <v>61.250000000000007</v>
      </c>
      <c r="AN85" s="29">
        <v>7604</v>
      </c>
      <c r="AO85" s="28">
        <f>SUM(AO4:AO84)</f>
        <v>6855</v>
      </c>
      <c r="AP85" s="28">
        <f t="shared" si="39"/>
        <v>749</v>
      </c>
      <c r="AQ85" s="18">
        <f t="shared" si="40"/>
        <v>9.8500789058390321</v>
      </c>
      <c r="AR85" s="29">
        <v>700</v>
      </c>
      <c r="AS85" s="28">
        <v>638</v>
      </c>
      <c r="AT85" s="18">
        <v>62</v>
      </c>
      <c r="AU85" s="18">
        <f t="shared" si="42"/>
        <v>8.8571428571428559</v>
      </c>
      <c r="AV85" s="29">
        <v>7000</v>
      </c>
      <c r="AW85" s="28"/>
      <c r="AX85" s="28"/>
    </row>
    <row r="87" spans="1:57">
      <c r="BE87" s="1">
        <f>14079+4353</f>
        <v>18432</v>
      </c>
    </row>
  </sheetData>
  <mergeCells count="12">
    <mergeCell ref="AV2:AY2"/>
    <mergeCell ref="D2:F2"/>
    <mergeCell ref="H2:J2"/>
    <mergeCell ref="L2:N2"/>
    <mergeCell ref="P2:R2"/>
    <mergeCell ref="T2:V2"/>
    <mergeCell ref="X2:Z2"/>
    <mergeCell ref="AB2:AD2"/>
    <mergeCell ref="AF2:AH2"/>
    <mergeCell ref="AJ2:AL2"/>
    <mergeCell ref="AN2:AP2"/>
    <mergeCell ref="AR2:AT2"/>
  </mergeCells>
  <pageMargins left="0.7" right="0.7" top="0.75" bottom="0.75" header="0.3" footer="0.3"/>
  <pageSetup paperSize="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Memorandum</vt:lpstr>
      <vt:lpstr>Agenda</vt:lpstr>
      <vt:lpstr>Budget Reconciliation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2017-01-19T11:47:08Z</dcterms:modified>
</cp:coreProperties>
</file>